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lausd-my.sharepoint.com/personal/judith_cruz_lausd_net/Documents/Desktop/Cellphone Unit Templates/FY2024-2025/Active templates for FY24-25 REV9-12-2024/"/>
    </mc:Choice>
  </mc:AlternateContent>
  <xr:revisionPtr revIDLastSave="1" documentId="8_{4896B3A7-EA6F-486E-BD3E-FB4F50B81DBF}" xr6:coauthVersionLast="47" xr6:coauthVersionMax="47" xr10:uidLastSave="{D2DDAD0A-0414-4A4E-9474-44D3300A178F}"/>
  <bookViews>
    <workbookView xWindow="30570" yWindow="3450" windowWidth="27810" windowHeight="9720" tabRatio="900" activeTab="5" xr2:uid="{00000000-000D-0000-FFFF-FFFF00000000}"/>
  </bookViews>
  <sheets>
    <sheet name="Instructions" sheetId="6" r:id="rId1"/>
    <sheet name="Calling Plans" sheetId="5" r:id="rId2"/>
    <sheet name="Cellular Equipment" sheetId="1" r:id="rId3"/>
    <sheet name="Equipment Funding" sheetId="8" r:id="rId4"/>
    <sheet name="User Information" sheetId="2" r:id="rId5"/>
    <sheet name="Request for Exceptions" sheetId="16" r:id="rId6"/>
    <sheet name="1" sheetId="7" r:id="rId7"/>
    <sheet name="2" sheetId="11" r:id="rId8"/>
    <sheet name="3" sheetId="12" r:id="rId9"/>
    <sheet name="5" sheetId="14" r:id="rId10"/>
    <sheet name="4" sheetId="13" r:id="rId11"/>
  </sheets>
  <definedNames>
    <definedName name="_xlnm._FilterDatabase" localSheetId="6" hidden="1">'1'!$B$20:$O$44</definedName>
    <definedName name="_xlnm._FilterDatabase" localSheetId="7" hidden="1">'2'!$B$12:$B$57</definedName>
    <definedName name="_xlnm._FilterDatabase" localSheetId="5" hidden="1">'Request for Exceptions'!$A$12:$O$392</definedName>
    <definedName name="OLE_LINK1" localSheetId="1">'Calling Plans'!#REF!</definedName>
    <definedName name="OLE_LINK2" localSheetId="1">'Calling Plans'!#REF!</definedName>
    <definedName name="_xlnm.Print_Area" localSheetId="6">'1'!$A$1:$O$46</definedName>
    <definedName name="_xlnm.Print_Area" localSheetId="7">'2'!$A$1:$H$63</definedName>
    <definedName name="_xlnm.Print_Area" localSheetId="8">'3'!$A$1:$F$198</definedName>
    <definedName name="_xlnm.Print_Area" localSheetId="10">'4'!$A$1:$G$221</definedName>
    <definedName name="_xlnm.Print_Area" localSheetId="1">'Calling Plans'!$A$1:$F$26</definedName>
    <definedName name="_xlnm.Print_Area" localSheetId="2">'Cellular Equipment'!$B$2:$D$12</definedName>
    <definedName name="_xlnm.Print_Area" localSheetId="3">'Equipment Funding'!$A$1:$G$23</definedName>
    <definedName name="_xlnm.Print_Area" localSheetId="0">Instructions!$A$1:$D$38</definedName>
    <definedName name="_xlnm.Print_Area" localSheetId="5">'Request for Exceptions'!$A$1:$N$392</definedName>
    <definedName name="_xlnm.Print_Area" localSheetId="4">'User Information'!$B$1:$T$200</definedName>
    <definedName name="_xlnm.Print_Titles" localSheetId="6">'1'!$1:$20</definedName>
    <definedName name="_xlnm.Print_Titles" localSheetId="8">'3'!$8:$8</definedName>
    <definedName name="_xlnm.Print_Titles" localSheetId="5">'Request for Exceptions'!$1:$12</definedName>
    <definedName name="_xlnm.Print_Titles" localSheetId="4">'User Information'!$B:$B,'User Information'!$10:$10</definedName>
    <definedName name="TSR">'4'!$L$2:$L$3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7" l="1"/>
  <c r="N28" i="7"/>
  <c r="I27" i="7"/>
  <c r="C13" i="11" l="1"/>
  <c r="C14" i="11"/>
  <c r="C15" i="11"/>
  <c r="C16" i="11"/>
  <c r="C17" i="11"/>
  <c r="C18" i="11"/>
  <c r="C19" i="11"/>
  <c r="C21" i="11"/>
  <c r="C22" i="11"/>
  <c r="C23" i="11"/>
  <c r="C24" i="11"/>
  <c r="AH11" i="2"/>
  <c r="B55" i="11" l="1"/>
  <c r="B54" i="11"/>
  <c r="B13" i="11"/>
  <c r="W11" i="2" l="1"/>
  <c r="C7" i="16"/>
  <c r="N29" i="7" l="1"/>
  <c r="V11" i="2"/>
  <c r="F3" i="16"/>
  <c r="C5" i="16"/>
  <c r="C3" i="16"/>
  <c r="F1" i="16"/>
  <c r="B61" i="11" l="1"/>
  <c r="V30" i="7"/>
  <c r="N30" i="7" s="1"/>
  <c r="F10" i="1" l="1"/>
  <c r="G54" i="11" l="1"/>
  <c r="I26" i="7" l="1"/>
  <c r="I28" i="7" s="1"/>
  <c r="B63" i="11" l="1"/>
  <c r="X11" i="2" l="1"/>
  <c r="K9" i="7" l="1"/>
  <c r="C197" i="14"/>
  <c r="B197" i="14"/>
  <c r="A197" i="14"/>
  <c r="C196" i="14"/>
  <c r="B196" i="14"/>
  <c r="A196" i="14"/>
  <c r="C194" i="14"/>
  <c r="B194" i="14"/>
  <c r="A194" i="14"/>
  <c r="C193" i="14"/>
  <c r="B193" i="14"/>
  <c r="A193" i="14"/>
  <c r="C191" i="14"/>
  <c r="B191" i="14"/>
  <c r="C190" i="14"/>
  <c r="B190" i="14"/>
  <c r="V200" i="2"/>
  <c r="C198" i="12" s="1"/>
  <c r="A191" i="14" s="1"/>
  <c r="V199" i="2"/>
  <c r="C197" i="12" s="1"/>
  <c r="C188" i="14" s="1"/>
  <c r="V198" i="2"/>
  <c r="C196" i="12" s="1"/>
  <c r="B188" i="14" s="1"/>
  <c r="V197" i="2"/>
  <c r="C195" i="12" s="1"/>
  <c r="A188" i="14" s="1"/>
  <c r="V196" i="2"/>
  <c r="C194" i="12" s="1"/>
  <c r="C185" i="14" s="1"/>
  <c r="V195" i="2"/>
  <c r="C193" i="12" s="1"/>
  <c r="B185" i="14" s="1"/>
  <c r="V194" i="2"/>
  <c r="C192" i="12" s="1"/>
  <c r="A185" i="14" s="1"/>
  <c r="V193" i="2"/>
  <c r="C191" i="12" s="1"/>
  <c r="C182" i="14" s="1"/>
  <c r="V192" i="2"/>
  <c r="C190" i="12" s="1"/>
  <c r="B182" i="14" s="1"/>
  <c r="V191" i="2"/>
  <c r="C189" i="12" s="1"/>
  <c r="A182" i="14" s="1"/>
  <c r="V190" i="2"/>
  <c r="C188" i="12" s="1"/>
  <c r="C179" i="14" s="1"/>
  <c r="V189" i="2"/>
  <c r="C187" i="12" s="1"/>
  <c r="B179" i="14" s="1"/>
  <c r="V188" i="2"/>
  <c r="C186" i="12" s="1"/>
  <c r="A179" i="14" s="1"/>
  <c r="V187" i="2"/>
  <c r="C185" i="12" s="1"/>
  <c r="C176" i="14" s="1"/>
  <c r="V186" i="2"/>
  <c r="C184" i="12" s="1"/>
  <c r="B176" i="14" s="1"/>
  <c r="V185" i="2"/>
  <c r="C183" i="12" s="1"/>
  <c r="A176" i="14" s="1"/>
  <c r="V184" i="2"/>
  <c r="C182" i="12" s="1"/>
  <c r="C173" i="14" s="1"/>
  <c r="V183" i="2"/>
  <c r="V182" i="2"/>
  <c r="C180" i="12" s="1"/>
  <c r="A173" i="14" s="1"/>
  <c r="V181" i="2"/>
  <c r="C179" i="12" s="1"/>
  <c r="C170" i="14" s="1"/>
  <c r="V180" i="2"/>
  <c r="C178" i="12" s="1"/>
  <c r="B170" i="14" s="1"/>
  <c r="V179" i="2"/>
  <c r="C177" i="12" s="1"/>
  <c r="A170" i="14" s="1"/>
  <c r="V178" i="2"/>
  <c r="C176" i="12" s="1"/>
  <c r="C167" i="14" s="1"/>
  <c r="V177" i="2"/>
  <c r="C175" i="12" s="1"/>
  <c r="B167" i="14" s="1"/>
  <c r="V176" i="2"/>
  <c r="C174" i="12" s="1"/>
  <c r="A167" i="14" s="1"/>
  <c r="V175" i="2"/>
  <c r="C173" i="12" s="1"/>
  <c r="C164" i="14" s="1"/>
  <c r="V174" i="2"/>
  <c r="C172" i="12" s="1"/>
  <c r="B164" i="14" s="1"/>
  <c r="V173" i="2"/>
  <c r="C171" i="12" s="1"/>
  <c r="A164" i="14" s="1"/>
  <c r="V172" i="2"/>
  <c r="C170" i="12" s="1"/>
  <c r="C161" i="14" s="1"/>
  <c r="V171" i="2"/>
  <c r="C169" i="12" s="1"/>
  <c r="B161" i="14" s="1"/>
  <c r="V170" i="2"/>
  <c r="C168" i="12" s="1"/>
  <c r="A161" i="14" s="1"/>
  <c r="V169" i="2"/>
  <c r="C167" i="12" s="1"/>
  <c r="C158" i="14" s="1"/>
  <c r="V168" i="2"/>
  <c r="C166" i="12" s="1"/>
  <c r="B158" i="14" s="1"/>
  <c r="V167" i="2"/>
  <c r="C165" i="12" s="1"/>
  <c r="A158" i="14" s="1"/>
  <c r="V166" i="2"/>
  <c r="C164" i="12" s="1"/>
  <c r="C155" i="14" s="1"/>
  <c r="V165" i="2"/>
  <c r="C163" i="12" s="1"/>
  <c r="B155" i="14" s="1"/>
  <c r="V164" i="2"/>
  <c r="C162" i="12" s="1"/>
  <c r="A155" i="14" s="1"/>
  <c r="V163" i="2"/>
  <c r="C161" i="12" s="1"/>
  <c r="C152" i="14" s="1"/>
  <c r="V162" i="2"/>
  <c r="C160" i="12" s="1"/>
  <c r="B152" i="14" s="1"/>
  <c r="V161" i="2"/>
  <c r="C159" i="12" s="1"/>
  <c r="A152" i="14" s="1"/>
  <c r="V160" i="2"/>
  <c r="C158" i="12" s="1"/>
  <c r="C149" i="14" s="1"/>
  <c r="V159" i="2"/>
  <c r="V158" i="2"/>
  <c r="C156" i="12" s="1"/>
  <c r="A149" i="14" s="1"/>
  <c r="V157" i="2"/>
  <c r="C155" i="12" s="1"/>
  <c r="C146" i="14" s="1"/>
  <c r="V156" i="2"/>
  <c r="C154" i="12" s="1"/>
  <c r="B146" i="14" s="1"/>
  <c r="V155" i="2"/>
  <c r="C153" i="12" s="1"/>
  <c r="A146" i="14" s="1"/>
  <c r="V154" i="2"/>
  <c r="C152" i="12" s="1"/>
  <c r="C143" i="14" s="1"/>
  <c r="V153" i="2"/>
  <c r="C151" i="12" s="1"/>
  <c r="B143" i="14" s="1"/>
  <c r="V152" i="2"/>
  <c r="C150" i="12" s="1"/>
  <c r="A143" i="14" s="1"/>
  <c r="V151" i="2"/>
  <c r="C149" i="12" s="1"/>
  <c r="C140" i="14" s="1"/>
  <c r="V150" i="2"/>
  <c r="C148" i="12" s="1"/>
  <c r="B140" i="14" s="1"/>
  <c r="V149" i="2"/>
  <c r="C147" i="12" s="1"/>
  <c r="A140" i="14" s="1"/>
  <c r="V148" i="2"/>
  <c r="C146" i="12" s="1"/>
  <c r="C137" i="14" s="1"/>
  <c r="V147" i="2"/>
  <c r="V146" i="2"/>
  <c r="C144" i="12" s="1"/>
  <c r="A137" i="14" s="1"/>
  <c r="V145" i="2"/>
  <c r="C143" i="12" s="1"/>
  <c r="C134" i="14" s="1"/>
  <c r="V144" i="2"/>
  <c r="C142" i="12" s="1"/>
  <c r="B134" i="14" s="1"/>
  <c r="V143" i="2"/>
  <c r="C141" i="12" s="1"/>
  <c r="A134" i="14" s="1"/>
  <c r="V142" i="2"/>
  <c r="C140" i="12" s="1"/>
  <c r="C131" i="14" s="1"/>
  <c r="V141" i="2"/>
  <c r="C139" i="12" s="1"/>
  <c r="B131" i="14" s="1"/>
  <c r="V140" i="2"/>
  <c r="C138" i="12" s="1"/>
  <c r="A131" i="14" s="1"/>
  <c r="V139" i="2"/>
  <c r="C137" i="12" s="1"/>
  <c r="C128" i="14" s="1"/>
  <c r="V138" i="2"/>
  <c r="C136" i="12" s="1"/>
  <c r="B128" i="14" s="1"/>
  <c r="V137" i="2"/>
  <c r="C135" i="12" s="1"/>
  <c r="A128" i="14" s="1"/>
  <c r="V136" i="2"/>
  <c r="C134" i="12" s="1"/>
  <c r="C125" i="14" s="1"/>
  <c r="V135" i="2"/>
  <c r="C133" i="12" s="1"/>
  <c r="B125" i="14" s="1"/>
  <c r="V134" i="2"/>
  <c r="C132" i="12" s="1"/>
  <c r="A125" i="14" s="1"/>
  <c r="V133" i="2"/>
  <c r="C131" i="12" s="1"/>
  <c r="C122" i="14" s="1"/>
  <c r="V132" i="2"/>
  <c r="C130" i="12" s="1"/>
  <c r="B122" i="14" s="1"/>
  <c r="V131" i="2"/>
  <c r="C129" i="12" s="1"/>
  <c r="A122" i="14" s="1"/>
  <c r="V130" i="2"/>
  <c r="C128" i="12"/>
  <c r="C119" i="14" s="1"/>
  <c r="V129" i="2"/>
  <c r="C127" i="12" s="1"/>
  <c r="B119" i="14" s="1"/>
  <c r="V128" i="2"/>
  <c r="C126" i="12" s="1"/>
  <c r="A119" i="14" s="1"/>
  <c r="V127" i="2"/>
  <c r="C125" i="12" s="1"/>
  <c r="C116" i="14" s="1"/>
  <c r="V126" i="2"/>
  <c r="C124" i="12" s="1"/>
  <c r="B116" i="14" s="1"/>
  <c r="V125" i="2"/>
  <c r="C123" i="12" s="1"/>
  <c r="A116" i="14" s="1"/>
  <c r="V124" i="2"/>
  <c r="C122" i="12" s="1"/>
  <c r="C113" i="14" s="1"/>
  <c r="V123" i="2"/>
  <c r="C121" i="12" s="1"/>
  <c r="B113" i="14" s="1"/>
  <c r="V122" i="2"/>
  <c r="C120" i="12" s="1"/>
  <c r="A113" i="14" s="1"/>
  <c r="V121" i="2"/>
  <c r="C119" i="12" s="1"/>
  <c r="C110" i="14" s="1"/>
  <c r="V120" i="2"/>
  <c r="V119" i="2"/>
  <c r="V118" i="2"/>
  <c r="C116" i="12" s="1"/>
  <c r="C107" i="14" s="1"/>
  <c r="V117" i="2"/>
  <c r="C115" i="12" s="1"/>
  <c r="B107" i="14" s="1"/>
  <c r="V116" i="2"/>
  <c r="C114" i="12" s="1"/>
  <c r="A107" i="14" s="1"/>
  <c r="V115" i="2"/>
  <c r="V114" i="2"/>
  <c r="C112" i="12" s="1"/>
  <c r="B104" i="14" s="1"/>
  <c r="V113" i="2"/>
  <c r="C111" i="12" s="1"/>
  <c r="A104" i="14" s="1"/>
  <c r="V112" i="2"/>
  <c r="C110" i="12" s="1"/>
  <c r="C101" i="14" s="1"/>
  <c r="V111" i="2"/>
  <c r="V110" i="2"/>
  <c r="C108" i="12" s="1"/>
  <c r="A101" i="14" s="1"/>
  <c r="V109" i="2"/>
  <c r="C107" i="12" s="1"/>
  <c r="C98" i="14" s="1"/>
  <c r="V108" i="2"/>
  <c r="C106" i="12" s="1"/>
  <c r="B98" i="14" s="1"/>
  <c r="V107" i="2"/>
  <c r="C105" i="12" s="1"/>
  <c r="A98" i="14" s="1"/>
  <c r="V106" i="2"/>
  <c r="C104" i="12" s="1"/>
  <c r="C95" i="14" s="1"/>
  <c r="V105" i="2"/>
  <c r="C103" i="12" s="1"/>
  <c r="B95" i="14" s="1"/>
  <c r="V104" i="2"/>
  <c r="C102" i="12" s="1"/>
  <c r="A95" i="14" s="1"/>
  <c r="V103" i="2"/>
  <c r="V102" i="2"/>
  <c r="C100" i="12" s="1"/>
  <c r="B92" i="14" s="1"/>
  <c r="V101" i="2"/>
  <c r="C99" i="12" s="1"/>
  <c r="A92" i="14" s="1"/>
  <c r="V100" i="2"/>
  <c r="C98" i="12" s="1"/>
  <c r="C89" i="14" s="1"/>
  <c r="V99" i="2"/>
  <c r="C97" i="12" s="1"/>
  <c r="B89" i="14" s="1"/>
  <c r="V98" i="2"/>
  <c r="C96" i="12" s="1"/>
  <c r="A89" i="14" s="1"/>
  <c r="V97" i="2"/>
  <c r="V96" i="2"/>
  <c r="C94" i="12" s="1"/>
  <c r="B86" i="14" s="1"/>
  <c r="V95" i="2"/>
  <c r="C93" i="12" s="1"/>
  <c r="A86" i="14" s="1"/>
  <c r="V94" i="2"/>
  <c r="V93" i="2"/>
  <c r="C91" i="12" s="1"/>
  <c r="B83" i="14" s="1"/>
  <c r="V92" i="2"/>
  <c r="C90" i="12" s="1"/>
  <c r="A83" i="14" s="1"/>
  <c r="V91" i="2"/>
  <c r="V90" i="2"/>
  <c r="C88" i="12" s="1"/>
  <c r="B80" i="14" s="1"/>
  <c r="V89" i="2"/>
  <c r="C87" i="12" s="1"/>
  <c r="A80" i="14" s="1"/>
  <c r="V88" i="2"/>
  <c r="V87" i="2"/>
  <c r="C85" i="12" s="1"/>
  <c r="B77" i="14" s="1"/>
  <c r="V86" i="2"/>
  <c r="C84" i="12" s="1"/>
  <c r="A77" i="14" s="1"/>
  <c r="V85" i="2"/>
  <c r="C83" i="12" s="1"/>
  <c r="C74" i="14" s="1"/>
  <c r="V84" i="2"/>
  <c r="C82" i="12" s="1"/>
  <c r="B74" i="14" s="1"/>
  <c r="V83" i="2"/>
  <c r="C81" i="12" s="1"/>
  <c r="A74" i="14" s="1"/>
  <c r="V82" i="2"/>
  <c r="C80" i="12" s="1"/>
  <c r="C71" i="14" s="1"/>
  <c r="V81" i="2"/>
  <c r="C79" i="12" s="1"/>
  <c r="B71" i="14" s="1"/>
  <c r="V80" i="2"/>
  <c r="C78" i="12" s="1"/>
  <c r="A71" i="14" s="1"/>
  <c r="V79" i="2"/>
  <c r="C77" i="12" s="1"/>
  <c r="C68" i="14" s="1"/>
  <c r="V78" i="2"/>
  <c r="C76" i="12" s="1"/>
  <c r="B68" i="14" s="1"/>
  <c r="V77" i="2"/>
  <c r="C75" i="12" s="1"/>
  <c r="A68" i="14" s="1"/>
  <c r="V76" i="2"/>
  <c r="C74" i="12" s="1"/>
  <c r="C65" i="14" s="1"/>
  <c r="V75" i="2"/>
  <c r="C73" i="12" s="1"/>
  <c r="B65" i="14" s="1"/>
  <c r="V74" i="2"/>
  <c r="C72" i="12" s="1"/>
  <c r="A65" i="14" s="1"/>
  <c r="V73" i="2"/>
  <c r="C71" i="12" s="1"/>
  <c r="C62" i="14" s="1"/>
  <c r="V72" i="2"/>
  <c r="V71" i="2"/>
  <c r="C69" i="12" s="1"/>
  <c r="A62" i="14" s="1"/>
  <c r="V70" i="2"/>
  <c r="C68" i="12" s="1"/>
  <c r="C59" i="14" s="1"/>
  <c r="V69" i="2"/>
  <c r="C67" i="12" s="1"/>
  <c r="B59" i="14" s="1"/>
  <c r="V68" i="2"/>
  <c r="C66" i="12" s="1"/>
  <c r="A59" i="14" s="1"/>
  <c r="V67" i="2"/>
  <c r="C65" i="12" s="1"/>
  <c r="C56" i="14" s="1"/>
  <c r="V66" i="2"/>
  <c r="C64" i="12" s="1"/>
  <c r="B56" i="14" s="1"/>
  <c r="V65" i="2"/>
  <c r="C63" i="12" s="1"/>
  <c r="A56" i="14" s="1"/>
  <c r="V64" i="2"/>
  <c r="V63" i="2"/>
  <c r="C61" i="12" s="1"/>
  <c r="B53" i="14" s="1"/>
  <c r="V62" i="2"/>
  <c r="C60" i="12" s="1"/>
  <c r="A53" i="14" s="1"/>
  <c r="V61" i="2"/>
  <c r="C59" i="12" s="1"/>
  <c r="C50" i="14" s="1"/>
  <c r="V60" i="2"/>
  <c r="C58" i="12" s="1"/>
  <c r="B50" i="14" s="1"/>
  <c r="V59" i="2"/>
  <c r="C57" i="12" s="1"/>
  <c r="A50" i="14" s="1"/>
  <c r="V58" i="2"/>
  <c r="C56" i="12" s="1"/>
  <c r="C47" i="14" s="1"/>
  <c r="V57" i="2"/>
  <c r="C55" i="12" s="1"/>
  <c r="B47" i="14" s="1"/>
  <c r="V56" i="2"/>
  <c r="C54" i="12" s="1"/>
  <c r="A47" i="14" s="1"/>
  <c r="V55" i="2"/>
  <c r="C53" i="12" s="1"/>
  <c r="C44" i="14" s="1"/>
  <c r="V54" i="2"/>
  <c r="C52" i="12" s="1"/>
  <c r="B44" i="14" s="1"/>
  <c r="V53" i="2"/>
  <c r="C51" i="12" s="1"/>
  <c r="A44" i="14" s="1"/>
  <c r="V52" i="2"/>
  <c r="C50" i="12" s="1"/>
  <c r="C41" i="14" s="1"/>
  <c r="V51" i="2"/>
  <c r="C49" i="12" s="1"/>
  <c r="B41" i="14" s="1"/>
  <c r="V50" i="2"/>
  <c r="C48" i="12" s="1"/>
  <c r="A41" i="14" s="1"/>
  <c r="V49" i="2"/>
  <c r="C47" i="12" s="1"/>
  <c r="C38" i="14" s="1"/>
  <c r="V48" i="2"/>
  <c r="C46" i="12" s="1"/>
  <c r="B38" i="14" s="1"/>
  <c r="V47" i="2"/>
  <c r="C45" i="12" s="1"/>
  <c r="A38" i="14" s="1"/>
  <c r="V46" i="2"/>
  <c r="C44" i="12" s="1"/>
  <c r="C35" i="14" s="1"/>
  <c r="V45" i="2"/>
  <c r="C43" i="12" s="1"/>
  <c r="B35" i="14" s="1"/>
  <c r="V44" i="2"/>
  <c r="C42" i="12" s="1"/>
  <c r="A35" i="14" s="1"/>
  <c r="V43" i="2"/>
  <c r="C41" i="12" s="1"/>
  <c r="C32" i="14" s="1"/>
  <c r="V42" i="2"/>
  <c r="C40" i="12" s="1"/>
  <c r="B32" i="14" s="1"/>
  <c r="V41" i="2"/>
  <c r="C39" i="12" s="1"/>
  <c r="A32" i="14" s="1"/>
  <c r="V40" i="2"/>
  <c r="C38" i="12" s="1"/>
  <c r="C29" i="14" s="1"/>
  <c r="V39" i="2"/>
  <c r="V38" i="2"/>
  <c r="C36" i="12" s="1"/>
  <c r="A29" i="14" s="1"/>
  <c r="V37" i="2"/>
  <c r="C35" i="12" s="1"/>
  <c r="C26" i="14" s="1"/>
  <c r="V36" i="2"/>
  <c r="C34" i="12" s="1"/>
  <c r="B26" i="14" s="1"/>
  <c r="V35" i="2"/>
  <c r="C33" i="12" s="1"/>
  <c r="A26" i="14" s="1"/>
  <c r="V34" i="2"/>
  <c r="C32" i="12" s="1"/>
  <c r="C23" i="14" s="1"/>
  <c r="V33" i="2"/>
  <c r="C31" i="12" s="1"/>
  <c r="B23" i="14" s="1"/>
  <c r="V32" i="2"/>
  <c r="C30" i="12" s="1"/>
  <c r="A23" i="14" s="1"/>
  <c r="V31" i="2"/>
  <c r="C29" i="12" s="1"/>
  <c r="C20" i="14" s="1"/>
  <c r="V30" i="2"/>
  <c r="C28" i="12" s="1"/>
  <c r="B20" i="14" s="1"/>
  <c r="V29" i="2"/>
  <c r="C27" i="12" s="1"/>
  <c r="A20" i="14" s="1"/>
  <c r="V28" i="2"/>
  <c r="C26" i="12" s="1"/>
  <c r="C17" i="14" s="1"/>
  <c r="V27" i="2"/>
  <c r="C25" i="12" s="1"/>
  <c r="B17" i="14" s="1"/>
  <c r="V26" i="2"/>
  <c r="C24" i="12" s="1"/>
  <c r="A17" i="14" s="1"/>
  <c r="V25" i="2"/>
  <c r="C23" i="12" s="1"/>
  <c r="V24" i="2"/>
  <c r="C22" i="12" s="1"/>
  <c r="V23" i="2"/>
  <c r="C21" i="12" s="1"/>
  <c r="V22" i="2"/>
  <c r="C20" i="12" s="1"/>
  <c r="V21" i="2"/>
  <c r="C19" i="12" s="1"/>
  <c r="V20" i="2"/>
  <c r="C18" i="12" s="1"/>
  <c r="V19" i="2"/>
  <c r="C17" i="12" s="1"/>
  <c r="V18" i="2"/>
  <c r="C16" i="12" s="1"/>
  <c r="V17" i="2"/>
  <c r="C15" i="12" s="1"/>
  <c r="V16" i="2"/>
  <c r="C14" i="12" s="1"/>
  <c r="V15" i="2"/>
  <c r="V14" i="2"/>
  <c r="C12" i="12" s="1"/>
  <c r="V13" i="2"/>
  <c r="C11" i="12" s="1"/>
  <c r="V12" i="2"/>
  <c r="C10" i="12" s="1"/>
  <c r="F198" i="12"/>
  <c r="E198" i="12"/>
  <c r="D198" i="12"/>
  <c r="B198" i="12"/>
  <c r="A198" i="12"/>
  <c r="A190" i="14" s="1"/>
  <c r="F197" i="12"/>
  <c r="E197" i="12"/>
  <c r="D197" i="12"/>
  <c r="B197" i="12"/>
  <c r="A197" i="12"/>
  <c r="C187" i="14" s="1"/>
  <c r="F196" i="12"/>
  <c r="E196" i="12"/>
  <c r="D196" i="12"/>
  <c r="B196" i="12"/>
  <c r="A196" i="12"/>
  <c r="B187" i="14" s="1"/>
  <c r="F195" i="12"/>
  <c r="E195" i="12"/>
  <c r="D195" i="12"/>
  <c r="B195" i="12"/>
  <c r="A195" i="12"/>
  <c r="A187" i="14" s="1"/>
  <c r="F194" i="12"/>
  <c r="E194" i="12"/>
  <c r="D194" i="12"/>
  <c r="B194" i="12"/>
  <c r="A194" i="12"/>
  <c r="C184" i="14" s="1"/>
  <c r="F193" i="12"/>
  <c r="E193" i="12"/>
  <c r="D193" i="12"/>
  <c r="B193" i="12"/>
  <c r="A193" i="12"/>
  <c r="B184" i="14" s="1"/>
  <c r="F192" i="12"/>
  <c r="E192" i="12"/>
  <c r="D192" i="12"/>
  <c r="B192" i="12"/>
  <c r="A192" i="12"/>
  <c r="A184" i="14" s="1"/>
  <c r="F191" i="12"/>
  <c r="E191" i="12"/>
  <c r="D191" i="12"/>
  <c r="B191" i="12"/>
  <c r="A191" i="12"/>
  <c r="C181" i="14" s="1"/>
  <c r="F190" i="12"/>
  <c r="E190" i="12"/>
  <c r="D190" i="12"/>
  <c r="B190" i="12"/>
  <c r="A190" i="12"/>
  <c r="B181" i="14" s="1"/>
  <c r="F189" i="12"/>
  <c r="E189" i="12"/>
  <c r="D189" i="12"/>
  <c r="B189" i="12"/>
  <c r="A189" i="12"/>
  <c r="A181" i="14" s="1"/>
  <c r="F188" i="12"/>
  <c r="E188" i="12"/>
  <c r="D188" i="12"/>
  <c r="B188" i="12"/>
  <c r="A188" i="12"/>
  <c r="C178" i="14" s="1"/>
  <c r="F187" i="12"/>
  <c r="E187" i="12"/>
  <c r="D187" i="12"/>
  <c r="B187" i="12"/>
  <c r="A187" i="12"/>
  <c r="B178" i="14" s="1"/>
  <c r="F186" i="12"/>
  <c r="E186" i="12"/>
  <c r="D186" i="12"/>
  <c r="B186" i="12"/>
  <c r="A186" i="12"/>
  <c r="A178" i="14" s="1"/>
  <c r="F185" i="12"/>
  <c r="E185" i="12"/>
  <c r="D185" i="12"/>
  <c r="B185" i="12"/>
  <c r="A185" i="12"/>
  <c r="C175" i="14" s="1"/>
  <c r="F184" i="12"/>
  <c r="E184" i="12"/>
  <c r="D184" i="12"/>
  <c r="B184" i="12"/>
  <c r="A184" i="12"/>
  <c r="B175" i="14" s="1"/>
  <c r="F183" i="12"/>
  <c r="E183" i="12"/>
  <c r="D183" i="12"/>
  <c r="B183" i="12"/>
  <c r="A183" i="12"/>
  <c r="A175" i="14" s="1"/>
  <c r="F182" i="12"/>
  <c r="E182" i="12"/>
  <c r="D182" i="12"/>
  <c r="B182" i="12"/>
  <c r="A182" i="12"/>
  <c r="C172" i="14" s="1"/>
  <c r="F181" i="12"/>
  <c r="E181" i="12"/>
  <c r="D181" i="12"/>
  <c r="C181" i="12"/>
  <c r="B173" i="14" s="1"/>
  <c r="B181" i="12"/>
  <c r="A181" i="12"/>
  <c r="B172" i="14" s="1"/>
  <c r="F180" i="12"/>
  <c r="E180" i="12"/>
  <c r="D180" i="12"/>
  <c r="B180" i="12"/>
  <c r="A180" i="12"/>
  <c r="A172" i="14" s="1"/>
  <c r="F179" i="12"/>
  <c r="E179" i="12"/>
  <c r="D179" i="12"/>
  <c r="B179" i="12"/>
  <c r="A179" i="12"/>
  <c r="C169" i="14" s="1"/>
  <c r="F178" i="12"/>
  <c r="E178" i="12"/>
  <c r="D178" i="12"/>
  <c r="B178" i="12"/>
  <c r="A178" i="12"/>
  <c r="B169" i="14" s="1"/>
  <c r="F177" i="12"/>
  <c r="E177" i="12"/>
  <c r="D177" i="12"/>
  <c r="B177" i="12"/>
  <c r="A177" i="12"/>
  <c r="A169" i="14" s="1"/>
  <c r="F176" i="12"/>
  <c r="E176" i="12"/>
  <c r="D176" i="12"/>
  <c r="B176" i="12"/>
  <c r="A176" i="12"/>
  <c r="C166" i="14" s="1"/>
  <c r="F175" i="12"/>
  <c r="E175" i="12"/>
  <c r="D175" i="12"/>
  <c r="B175" i="12"/>
  <c r="A175" i="12"/>
  <c r="B166" i="14" s="1"/>
  <c r="F174" i="12"/>
  <c r="E174" i="12"/>
  <c r="D174" i="12"/>
  <c r="B174" i="12"/>
  <c r="A174" i="12"/>
  <c r="A166" i="14" s="1"/>
  <c r="F173" i="12"/>
  <c r="E173" i="12"/>
  <c r="D173" i="12"/>
  <c r="B173" i="12"/>
  <c r="A173" i="12"/>
  <c r="C163" i="14" s="1"/>
  <c r="F172" i="12"/>
  <c r="E172" i="12"/>
  <c r="D172" i="12"/>
  <c r="B172" i="12"/>
  <c r="A172" i="12"/>
  <c r="B163" i="14" s="1"/>
  <c r="F171" i="12"/>
  <c r="E171" i="12"/>
  <c r="D171" i="12"/>
  <c r="B171" i="12"/>
  <c r="A171" i="12"/>
  <c r="A163" i="14" s="1"/>
  <c r="F170" i="12"/>
  <c r="E170" i="12"/>
  <c r="D170" i="12"/>
  <c r="B170" i="12"/>
  <c r="A170" i="12"/>
  <c r="C160" i="14" s="1"/>
  <c r="F169" i="12"/>
  <c r="E169" i="12"/>
  <c r="D169" i="12"/>
  <c r="B169" i="12"/>
  <c r="A169" i="12"/>
  <c r="B160" i="14" s="1"/>
  <c r="F168" i="12"/>
  <c r="E168" i="12"/>
  <c r="D168" i="12"/>
  <c r="B168" i="12"/>
  <c r="A168" i="12"/>
  <c r="A160" i="14" s="1"/>
  <c r="F167" i="12"/>
  <c r="E167" i="12"/>
  <c r="D167" i="12"/>
  <c r="B167" i="12"/>
  <c r="A167" i="12"/>
  <c r="C157" i="14" s="1"/>
  <c r="F166" i="12"/>
  <c r="E166" i="12"/>
  <c r="D166" i="12"/>
  <c r="B166" i="12"/>
  <c r="A166" i="12"/>
  <c r="B157" i="14" s="1"/>
  <c r="F165" i="12"/>
  <c r="E165" i="12"/>
  <c r="D165" i="12"/>
  <c r="B165" i="12"/>
  <c r="A165" i="12"/>
  <c r="A157" i="14" s="1"/>
  <c r="F164" i="12"/>
  <c r="E164" i="12"/>
  <c r="D164" i="12"/>
  <c r="B164" i="12"/>
  <c r="A164" i="12"/>
  <c r="C154" i="14" s="1"/>
  <c r="F163" i="12"/>
  <c r="E163" i="12"/>
  <c r="D163" i="12"/>
  <c r="B163" i="12"/>
  <c r="A163" i="12"/>
  <c r="B154" i="14" s="1"/>
  <c r="F162" i="12"/>
  <c r="E162" i="12"/>
  <c r="D162" i="12"/>
  <c r="B162" i="12"/>
  <c r="A162" i="12"/>
  <c r="A154" i="14" s="1"/>
  <c r="F161" i="12"/>
  <c r="E161" i="12"/>
  <c r="D161" i="12"/>
  <c r="B161" i="12"/>
  <c r="A161" i="12"/>
  <c r="C151" i="14" s="1"/>
  <c r="F160" i="12"/>
  <c r="E160" i="12"/>
  <c r="D160" i="12"/>
  <c r="B160" i="12"/>
  <c r="A160" i="12"/>
  <c r="B151" i="14" s="1"/>
  <c r="F159" i="12"/>
  <c r="E159" i="12"/>
  <c r="D159" i="12"/>
  <c r="B159" i="12"/>
  <c r="A159" i="12"/>
  <c r="A151" i="14" s="1"/>
  <c r="F158" i="12"/>
  <c r="E158" i="12"/>
  <c r="D158" i="12"/>
  <c r="B158" i="12"/>
  <c r="A158" i="12"/>
  <c r="C148" i="14" s="1"/>
  <c r="F157" i="12"/>
  <c r="E157" i="12"/>
  <c r="D157" i="12"/>
  <c r="C157" i="12"/>
  <c r="B149" i="14" s="1"/>
  <c r="B157" i="12"/>
  <c r="A157" i="12"/>
  <c r="B148" i="14" s="1"/>
  <c r="F156" i="12"/>
  <c r="E156" i="12"/>
  <c r="D156" i="12"/>
  <c r="B156" i="12"/>
  <c r="A156" i="12"/>
  <c r="A148" i="14" s="1"/>
  <c r="F155" i="12"/>
  <c r="E155" i="12"/>
  <c r="D155" i="12"/>
  <c r="B155" i="12"/>
  <c r="A155" i="12"/>
  <c r="C145" i="14" s="1"/>
  <c r="F154" i="12"/>
  <c r="E154" i="12"/>
  <c r="D154" i="12"/>
  <c r="B154" i="12"/>
  <c r="A154" i="12"/>
  <c r="B145" i="14" s="1"/>
  <c r="F153" i="12"/>
  <c r="E153" i="12"/>
  <c r="D153" i="12"/>
  <c r="B153" i="12"/>
  <c r="A153" i="12"/>
  <c r="A145" i="14" s="1"/>
  <c r="F152" i="12"/>
  <c r="E152" i="12"/>
  <c r="D152" i="12"/>
  <c r="B152" i="12"/>
  <c r="A152" i="12"/>
  <c r="C142" i="14" s="1"/>
  <c r="F151" i="12"/>
  <c r="E151" i="12"/>
  <c r="D151" i="12"/>
  <c r="B151" i="12"/>
  <c r="A151" i="12"/>
  <c r="B142" i="14" s="1"/>
  <c r="F150" i="12"/>
  <c r="E150" i="12"/>
  <c r="D150" i="12"/>
  <c r="B150" i="12"/>
  <c r="A150" i="12"/>
  <c r="A142" i="14" s="1"/>
  <c r="F149" i="12"/>
  <c r="E149" i="12"/>
  <c r="D149" i="12"/>
  <c r="B149" i="12"/>
  <c r="A149" i="12"/>
  <c r="C139" i="14" s="1"/>
  <c r="F148" i="12"/>
  <c r="E148" i="12"/>
  <c r="D148" i="12"/>
  <c r="B148" i="12"/>
  <c r="A148" i="12"/>
  <c r="B139" i="14" s="1"/>
  <c r="F147" i="12"/>
  <c r="E147" i="12"/>
  <c r="D147" i="12"/>
  <c r="B147" i="12"/>
  <c r="A147" i="12"/>
  <c r="A139" i="14" s="1"/>
  <c r="F146" i="12"/>
  <c r="E146" i="12"/>
  <c r="D146" i="12"/>
  <c r="B146" i="12"/>
  <c r="A146" i="12"/>
  <c r="C136" i="14" s="1"/>
  <c r="F145" i="12"/>
  <c r="E145" i="12"/>
  <c r="D145" i="12"/>
  <c r="C145" i="12"/>
  <c r="B137" i="14" s="1"/>
  <c r="B145" i="12"/>
  <c r="A145" i="12"/>
  <c r="B136" i="14" s="1"/>
  <c r="F144" i="12"/>
  <c r="E144" i="12"/>
  <c r="D144" i="12"/>
  <c r="B144" i="12"/>
  <c r="A144" i="12"/>
  <c r="A136" i="14" s="1"/>
  <c r="F143" i="12"/>
  <c r="E143" i="12"/>
  <c r="D143" i="12"/>
  <c r="B143" i="12"/>
  <c r="A143" i="12"/>
  <c r="C133" i="14" s="1"/>
  <c r="F142" i="12"/>
  <c r="E142" i="12"/>
  <c r="D142" i="12"/>
  <c r="B142" i="12"/>
  <c r="A142" i="12"/>
  <c r="B133" i="14" s="1"/>
  <c r="F141" i="12"/>
  <c r="E141" i="12"/>
  <c r="D141" i="12"/>
  <c r="B141" i="12"/>
  <c r="A141" i="12"/>
  <c r="A133" i="14" s="1"/>
  <c r="F140" i="12"/>
  <c r="E140" i="12"/>
  <c r="D140" i="12"/>
  <c r="B140" i="12"/>
  <c r="A140" i="12"/>
  <c r="C130" i="14" s="1"/>
  <c r="F139" i="12"/>
  <c r="E139" i="12"/>
  <c r="D139" i="12"/>
  <c r="B139" i="12"/>
  <c r="A139" i="12"/>
  <c r="B130" i="14" s="1"/>
  <c r="F138" i="12"/>
  <c r="E138" i="12"/>
  <c r="D138" i="12"/>
  <c r="B138" i="12"/>
  <c r="A138" i="12"/>
  <c r="A130" i="14" s="1"/>
  <c r="F137" i="12"/>
  <c r="E137" i="12"/>
  <c r="D137" i="12"/>
  <c r="B137" i="12"/>
  <c r="A137" i="12"/>
  <c r="C127" i="14" s="1"/>
  <c r="F136" i="12"/>
  <c r="E136" i="12"/>
  <c r="D136" i="12"/>
  <c r="B136" i="12"/>
  <c r="A136" i="12"/>
  <c r="B127" i="14" s="1"/>
  <c r="F135" i="12"/>
  <c r="E135" i="12"/>
  <c r="D135" i="12"/>
  <c r="B135" i="12"/>
  <c r="A135" i="12"/>
  <c r="A127" i="14" s="1"/>
  <c r="F134" i="12"/>
  <c r="E134" i="12"/>
  <c r="D134" i="12"/>
  <c r="B134" i="12"/>
  <c r="A134" i="12"/>
  <c r="C124" i="14" s="1"/>
  <c r="F133" i="12"/>
  <c r="E133" i="12"/>
  <c r="D133" i="12"/>
  <c r="B133" i="12"/>
  <c r="A133" i="12"/>
  <c r="B124" i="14" s="1"/>
  <c r="F132" i="12"/>
  <c r="E132" i="12"/>
  <c r="D132" i="12"/>
  <c r="B132" i="12"/>
  <c r="A132" i="12"/>
  <c r="A124" i="14" s="1"/>
  <c r="F131" i="12"/>
  <c r="E131" i="12"/>
  <c r="D131" i="12"/>
  <c r="B131" i="12"/>
  <c r="A131" i="12"/>
  <c r="C121" i="14" s="1"/>
  <c r="F130" i="12"/>
  <c r="E130" i="12"/>
  <c r="D130" i="12"/>
  <c r="B130" i="12"/>
  <c r="A130" i="12"/>
  <c r="B121" i="14" s="1"/>
  <c r="F129" i="12"/>
  <c r="E129" i="12"/>
  <c r="D129" i="12"/>
  <c r="B129" i="12"/>
  <c r="A129" i="12"/>
  <c r="A121" i="14" s="1"/>
  <c r="F128" i="12"/>
  <c r="E128" i="12"/>
  <c r="D128" i="12"/>
  <c r="B128" i="12"/>
  <c r="A128" i="12"/>
  <c r="C118" i="14" s="1"/>
  <c r="F127" i="12"/>
  <c r="E127" i="12"/>
  <c r="D127" i="12"/>
  <c r="B127" i="12"/>
  <c r="A127" i="12"/>
  <c r="B118" i="14" s="1"/>
  <c r="F126" i="12"/>
  <c r="E126" i="12"/>
  <c r="D126" i="12"/>
  <c r="B126" i="12"/>
  <c r="A126" i="12"/>
  <c r="A118" i="14" s="1"/>
  <c r="F125" i="12"/>
  <c r="E125" i="12"/>
  <c r="D125" i="12"/>
  <c r="B125" i="12"/>
  <c r="A125" i="12"/>
  <c r="C115" i="14" s="1"/>
  <c r="F124" i="12"/>
  <c r="E124" i="12"/>
  <c r="D124" i="12"/>
  <c r="B124" i="12"/>
  <c r="A124" i="12"/>
  <c r="B115" i="14" s="1"/>
  <c r="F123" i="12"/>
  <c r="E123" i="12"/>
  <c r="D123" i="12"/>
  <c r="B123" i="12"/>
  <c r="A123" i="12"/>
  <c r="A115" i="14" s="1"/>
  <c r="F122" i="12"/>
  <c r="E122" i="12"/>
  <c r="D122" i="12"/>
  <c r="B122" i="12"/>
  <c r="A122" i="12"/>
  <c r="C112" i="14" s="1"/>
  <c r="F121" i="12"/>
  <c r="E121" i="12"/>
  <c r="D121" i="12"/>
  <c r="B121" i="12"/>
  <c r="A121" i="12"/>
  <c r="B112" i="14" s="1"/>
  <c r="F120" i="12"/>
  <c r="E120" i="12"/>
  <c r="D120" i="12"/>
  <c r="B120" i="12"/>
  <c r="A120" i="12"/>
  <c r="A112" i="14" s="1"/>
  <c r="F119" i="12"/>
  <c r="E119" i="12"/>
  <c r="D119" i="12"/>
  <c r="B119" i="12"/>
  <c r="A119" i="12"/>
  <c r="C109" i="14" s="1"/>
  <c r="F118" i="12"/>
  <c r="E118" i="12"/>
  <c r="D118" i="12"/>
  <c r="C118" i="12"/>
  <c r="B110" i="14" s="1"/>
  <c r="B118" i="12"/>
  <c r="A118" i="12"/>
  <c r="B109" i="14" s="1"/>
  <c r="F117" i="12"/>
  <c r="E117" i="12"/>
  <c r="D117" i="12"/>
  <c r="C117" i="12"/>
  <c r="A110" i="14" s="1"/>
  <c r="B117" i="12"/>
  <c r="A117" i="12"/>
  <c r="A109" i="14" s="1"/>
  <c r="F116" i="12"/>
  <c r="E116" i="12"/>
  <c r="D116" i="12"/>
  <c r="B116" i="12"/>
  <c r="A116" i="12"/>
  <c r="C106" i="14" s="1"/>
  <c r="F115" i="12"/>
  <c r="E115" i="12"/>
  <c r="D115" i="12"/>
  <c r="B115" i="12"/>
  <c r="A115" i="12"/>
  <c r="B106" i="14" s="1"/>
  <c r="F114" i="12"/>
  <c r="E114" i="12"/>
  <c r="D114" i="12"/>
  <c r="B114" i="12"/>
  <c r="A114" i="12"/>
  <c r="A106" i="14" s="1"/>
  <c r="F113" i="12"/>
  <c r="E113" i="12"/>
  <c r="D113" i="12"/>
  <c r="C113" i="12"/>
  <c r="C104" i="14" s="1"/>
  <c r="B113" i="12"/>
  <c r="A113" i="12"/>
  <c r="C103" i="14" s="1"/>
  <c r="F112" i="12"/>
  <c r="E112" i="12"/>
  <c r="D112" i="12"/>
  <c r="B112" i="12"/>
  <c r="A112" i="12"/>
  <c r="B103" i="14" s="1"/>
  <c r="F111" i="12"/>
  <c r="E111" i="12"/>
  <c r="D111" i="12"/>
  <c r="B111" i="12"/>
  <c r="A111" i="12"/>
  <c r="A103" i="14" s="1"/>
  <c r="F110" i="12"/>
  <c r="E110" i="12"/>
  <c r="D110" i="12"/>
  <c r="B110" i="12"/>
  <c r="A110" i="12"/>
  <c r="C100" i="14" s="1"/>
  <c r="F109" i="12"/>
  <c r="E109" i="12"/>
  <c r="D109" i="12"/>
  <c r="C109" i="12"/>
  <c r="B101" i="14" s="1"/>
  <c r="B109" i="12"/>
  <c r="A109" i="12"/>
  <c r="B100" i="14" s="1"/>
  <c r="F108" i="12"/>
  <c r="E108" i="12"/>
  <c r="D108" i="12"/>
  <c r="B108" i="12"/>
  <c r="A108" i="12"/>
  <c r="A100" i="14" s="1"/>
  <c r="F107" i="12"/>
  <c r="E107" i="12"/>
  <c r="D107" i="12"/>
  <c r="B107" i="12"/>
  <c r="A107" i="12"/>
  <c r="C97" i="14" s="1"/>
  <c r="F106" i="12"/>
  <c r="E106" i="12"/>
  <c r="D106" i="12"/>
  <c r="B106" i="12"/>
  <c r="A106" i="12"/>
  <c r="B97" i="14" s="1"/>
  <c r="F105" i="12"/>
  <c r="E105" i="12"/>
  <c r="D105" i="12"/>
  <c r="B105" i="12"/>
  <c r="A105" i="12"/>
  <c r="A97" i="14" s="1"/>
  <c r="F104" i="12"/>
  <c r="E104" i="12"/>
  <c r="D104" i="12"/>
  <c r="B104" i="12"/>
  <c r="A104" i="12"/>
  <c r="C94" i="14" s="1"/>
  <c r="F103" i="12"/>
  <c r="E103" i="12"/>
  <c r="D103" i="12"/>
  <c r="B103" i="12"/>
  <c r="A103" i="12"/>
  <c r="B94" i="14" s="1"/>
  <c r="F102" i="12"/>
  <c r="E102" i="12"/>
  <c r="D102" i="12"/>
  <c r="B102" i="12"/>
  <c r="A102" i="12"/>
  <c r="A94" i="14" s="1"/>
  <c r="F101" i="12"/>
  <c r="E101" i="12"/>
  <c r="D101" i="12"/>
  <c r="C101" i="12"/>
  <c r="C92" i="14" s="1"/>
  <c r="B101" i="12"/>
  <c r="A101" i="12"/>
  <c r="C91" i="14" s="1"/>
  <c r="F100" i="12"/>
  <c r="E100" i="12"/>
  <c r="D100" i="12"/>
  <c r="B100" i="12"/>
  <c r="A100" i="12"/>
  <c r="B91" i="14" s="1"/>
  <c r="F99" i="12"/>
  <c r="E99" i="12"/>
  <c r="D99" i="12"/>
  <c r="B99" i="12"/>
  <c r="A99" i="12"/>
  <c r="A91" i="14" s="1"/>
  <c r="F98" i="12"/>
  <c r="E98" i="12"/>
  <c r="D98" i="12"/>
  <c r="B98" i="12"/>
  <c r="A98" i="12"/>
  <c r="C88" i="14" s="1"/>
  <c r="F97" i="12"/>
  <c r="E97" i="12"/>
  <c r="D97" i="12"/>
  <c r="B97" i="12"/>
  <c r="A97" i="12"/>
  <c r="B88" i="14" s="1"/>
  <c r="F96" i="12"/>
  <c r="E96" i="12"/>
  <c r="D96" i="12"/>
  <c r="B96" i="12"/>
  <c r="A96" i="12"/>
  <c r="A88" i="14" s="1"/>
  <c r="F95" i="12"/>
  <c r="E95" i="12"/>
  <c r="D95" i="12"/>
  <c r="C95" i="12"/>
  <c r="C86" i="14" s="1"/>
  <c r="B95" i="12"/>
  <c r="A95" i="12"/>
  <c r="C85" i="14" s="1"/>
  <c r="F94" i="12"/>
  <c r="E94" i="12"/>
  <c r="D94" i="12"/>
  <c r="B94" i="12"/>
  <c r="A94" i="12"/>
  <c r="B85" i="14" s="1"/>
  <c r="F93" i="12"/>
  <c r="E93" i="12"/>
  <c r="D93" i="12"/>
  <c r="B93" i="12"/>
  <c r="A93" i="12"/>
  <c r="A85" i="14" s="1"/>
  <c r="F92" i="12"/>
  <c r="E92" i="12"/>
  <c r="D92" i="12"/>
  <c r="C92" i="12"/>
  <c r="C83" i="14" s="1"/>
  <c r="B92" i="12"/>
  <c r="A92" i="12"/>
  <c r="C82" i="14" s="1"/>
  <c r="F91" i="12"/>
  <c r="E91" i="12"/>
  <c r="D91" i="12"/>
  <c r="B91" i="12"/>
  <c r="A91" i="12"/>
  <c r="B82" i="14" s="1"/>
  <c r="F90" i="12"/>
  <c r="E90" i="12"/>
  <c r="D90" i="12"/>
  <c r="B90" i="12"/>
  <c r="A90" i="12"/>
  <c r="A82" i="14" s="1"/>
  <c r="F89" i="12"/>
  <c r="E89" i="12"/>
  <c r="D89" i="12"/>
  <c r="C89" i="12"/>
  <c r="C80" i="14" s="1"/>
  <c r="B89" i="12"/>
  <c r="A89" i="12"/>
  <c r="C79" i="14" s="1"/>
  <c r="F88" i="12"/>
  <c r="E88" i="12"/>
  <c r="D88" i="12"/>
  <c r="B88" i="12"/>
  <c r="A88" i="12"/>
  <c r="B79" i="14" s="1"/>
  <c r="F87" i="12"/>
  <c r="E87" i="12"/>
  <c r="D87" i="12"/>
  <c r="B87" i="12"/>
  <c r="A87" i="12"/>
  <c r="A79" i="14" s="1"/>
  <c r="F86" i="12"/>
  <c r="E86" i="12"/>
  <c r="D86" i="12"/>
  <c r="C86" i="12"/>
  <c r="C77" i="14" s="1"/>
  <c r="B86" i="12"/>
  <c r="A86" i="12"/>
  <c r="C76" i="14" s="1"/>
  <c r="F85" i="12"/>
  <c r="E85" i="12"/>
  <c r="D85" i="12"/>
  <c r="B85" i="12"/>
  <c r="A85" i="12"/>
  <c r="B76" i="14" s="1"/>
  <c r="F84" i="12"/>
  <c r="E84" i="12"/>
  <c r="D84" i="12"/>
  <c r="B84" i="12"/>
  <c r="A84" i="12"/>
  <c r="A76" i="14" s="1"/>
  <c r="F83" i="12"/>
  <c r="E83" i="12"/>
  <c r="D83" i="12"/>
  <c r="B83" i="12"/>
  <c r="A83" i="12"/>
  <c r="C73" i="14" s="1"/>
  <c r="F82" i="12"/>
  <c r="E82" i="12"/>
  <c r="D82" i="12"/>
  <c r="B82" i="12"/>
  <c r="A82" i="12"/>
  <c r="B73" i="14" s="1"/>
  <c r="F81" i="12"/>
  <c r="E81" i="12"/>
  <c r="D81" i="12"/>
  <c r="B81" i="12"/>
  <c r="A81" i="12"/>
  <c r="A73" i="14" s="1"/>
  <c r="F80" i="12"/>
  <c r="E80" i="12"/>
  <c r="D80" i="12"/>
  <c r="B80" i="12"/>
  <c r="A80" i="12"/>
  <c r="C70" i="14" s="1"/>
  <c r="F79" i="12"/>
  <c r="E79" i="12"/>
  <c r="D79" i="12"/>
  <c r="B79" i="12"/>
  <c r="A79" i="12"/>
  <c r="B70" i="14" s="1"/>
  <c r="F78" i="12"/>
  <c r="E78" i="12"/>
  <c r="D78" i="12"/>
  <c r="B78" i="12"/>
  <c r="A78" i="12"/>
  <c r="A70" i="14" s="1"/>
  <c r="F77" i="12"/>
  <c r="E77" i="12"/>
  <c r="D77" i="12"/>
  <c r="B77" i="12"/>
  <c r="A77" i="12"/>
  <c r="C67" i="14" s="1"/>
  <c r="F76" i="12"/>
  <c r="E76" i="12"/>
  <c r="D76" i="12"/>
  <c r="B76" i="12"/>
  <c r="A76" i="12"/>
  <c r="B67" i="14" s="1"/>
  <c r="F75" i="12"/>
  <c r="E75" i="12"/>
  <c r="D75" i="12"/>
  <c r="B75" i="12"/>
  <c r="A75" i="12"/>
  <c r="A67" i="14" s="1"/>
  <c r="F74" i="12"/>
  <c r="E74" i="12"/>
  <c r="D74" i="12"/>
  <c r="B74" i="12"/>
  <c r="A74" i="12"/>
  <c r="C64" i="14" s="1"/>
  <c r="F73" i="12"/>
  <c r="E73" i="12"/>
  <c r="D73" i="12"/>
  <c r="B73" i="12"/>
  <c r="A73" i="12"/>
  <c r="B64" i="14" s="1"/>
  <c r="F72" i="12"/>
  <c r="E72" i="12"/>
  <c r="D72" i="12"/>
  <c r="B72" i="12"/>
  <c r="A72" i="12"/>
  <c r="A64" i="14" s="1"/>
  <c r="F71" i="12"/>
  <c r="E71" i="12"/>
  <c r="D71" i="12"/>
  <c r="B71" i="12"/>
  <c r="A71" i="12"/>
  <c r="C61" i="14" s="1"/>
  <c r="F70" i="12"/>
  <c r="E70" i="12"/>
  <c r="D70" i="12"/>
  <c r="C70" i="12"/>
  <c r="B62" i="14" s="1"/>
  <c r="B70" i="12"/>
  <c r="A70" i="12"/>
  <c r="B61" i="14" s="1"/>
  <c r="F69" i="12"/>
  <c r="E69" i="12"/>
  <c r="D69" i="12"/>
  <c r="B69" i="12"/>
  <c r="A69" i="12"/>
  <c r="A61" i="14" s="1"/>
  <c r="F68" i="12"/>
  <c r="E68" i="12"/>
  <c r="D68" i="12"/>
  <c r="B68" i="12"/>
  <c r="A68" i="12"/>
  <c r="C58" i="14" s="1"/>
  <c r="F67" i="12"/>
  <c r="E67" i="12"/>
  <c r="D67" i="12"/>
  <c r="B67" i="12"/>
  <c r="A67" i="12"/>
  <c r="B58" i="14" s="1"/>
  <c r="F66" i="12"/>
  <c r="E66" i="12"/>
  <c r="D66" i="12"/>
  <c r="B66" i="12"/>
  <c r="A66" i="12"/>
  <c r="A58" i="14" s="1"/>
  <c r="F65" i="12"/>
  <c r="E65" i="12"/>
  <c r="D65" i="12"/>
  <c r="B65" i="12"/>
  <c r="A65" i="12"/>
  <c r="C55" i="14" s="1"/>
  <c r="F64" i="12"/>
  <c r="E64" i="12"/>
  <c r="D64" i="12"/>
  <c r="B64" i="12"/>
  <c r="A64" i="12"/>
  <c r="B55" i="14" s="1"/>
  <c r="F63" i="12"/>
  <c r="E63" i="12"/>
  <c r="D63" i="12"/>
  <c r="B63" i="12"/>
  <c r="A63" i="12"/>
  <c r="A55" i="14" s="1"/>
  <c r="F62" i="12"/>
  <c r="E62" i="12"/>
  <c r="D62" i="12"/>
  <c r="C62" i="12"/>
  <c r="C53" i="14" s="1"/>
  <c r="B62" i="12"/>
  <c r="A62" i="12"/>
  <c r="C52" i="14" s="1"/>
  <c r="F61" i="12"/>
  <c r="E61" i="12"/>
  <c r="D61" i="12"/>
  <c r="B61" i="12"/>
  <c r="A61" i="12"/>
  <c r="B52" i="14" s="1"/>
  <c r="F60" i="12"/>
  <c r="E60" i="12"/>
  <c r="D60" i="12"/>
  <c r="B60" i="12"/>
  <c r="A60" i="12"/>
  <c r="A52" i="14" s="1"/>
  <c r="F59" i="12"/>
  <c r="E59" i="12"/>
  <c r="D59" i="12"/>
  <c r="B59" i="12"/>
  <c r="A59" i="12"/>
  <c r="C49" i="14" s="1"/>
  <c r="F58" i="12"/>
  <c r="E58" i="12"/>
  <c r="D58" i="12"/>
  <c r="B58" i="12"/>
  <c r="A58" i="12"/>
  <c r="B49" i="14" s="1"/>
  <c r="F57" i="12"/>
  <c r="E57" i="12"/>
  <c r="D57" i="12"/>
  <c r="B57" i="12"/>
  <c r="A57" i="12"/>
  <c r="A49" i="14" s="1"/>
  <c r="F56" i="12"/>
  <c r="E56" i="12"/>
  <c r="D56" i="12"/>
  <c r="B56" i="12"/>
  <c r="A56" i="12"/>
  <c r="C46" i="14" s="1"/>
  <c r="F55" i="12"/>
  <c r="E55" i="12"/>
  <c r="D55" i="12"/>
  <c r="B55" i="12"/>
  <c r="A55" i="12"/>
  <c r="B46" i="14" s="1"/>
  <c r="F54" i="12"/>
  <c r="E54" i="12"/>
  <c r="D54" i="12"/>
  <c r="B54" i="12"/>
  <c r="A54" i="12"/>
  <c r="A46" i="14" s="1"/>
  <c r="F53" i="12"/>
  <c r="E53" i="12"/>
  <c r="D53" i="12"/>
  <c r="B53" i="12"/>
  <c r="A53" i="12"/>
  <c r="C43" i="14" s="1"/>
  <c r="F52" i="12"/>
  <c r="E52" i="12"/>
  <c r="D52" i="12"/>
  <c r="B52" i="12"/>
  <c r="A52" i="12"/>
  <c r="B43" i="14" s="1"/>
  <c r="F51" i="12"/>
  <c r="E51" i="12"/>
  <c r="D51" i="12"/>
  <c r="B51" i="12"/>
  <c r="A51" i="12"/>
  <c r="A43" i="14" s="1"/>
  <c r="F50" i="12"/>
  <c r="E50" i="12"/>
  <c r="D50" i="12"/>
  <c r="B50" i="12"/>
  <c r="A50" i="12"/>
  <c r="C40" i="14" s="1"/>
  <c r="F49" i="12"/>
  <c r="E49" i="12"/>
  <c r="D49" i="12"/>
  <c r="B49" i="12"/>
  <c r="A49" i="12"/>
  <c r="B40" i="14" s="1"/>
  <c r="F48" i="12"/>
  <c r="E48" i="12"/>
  <c r="D48" i="12"/>
  <c r="B48" i="12"/>
  <c r="A48" i="12"/>
  <c r="A40" i="14" s="1"/>
  <c r="F47" i="12"/>
  <c r="E47" i="12"/>
  <c r="D47" i="12"/>
  <c r="B47" i="12"/>
  <c r="A47" i="12"/>
  <c r="C37" i="14" s="1"/>
  <c r="F46" i="12"/>
  <c r="E46" i="12"/>
  <c r="D46" i="12"/>
  <c r="B46" i="12"/>
  <c r="A46" i="12"/>
  <c r="B37" i="14" s="1"/>
  <c r="F45" i="12"/>
  <c r="E45" i="12"/>
  <c r="D45" i="12"/>
  <c r="B45" i="12"/>
  <c r="A45" i="12"/>
  <c r="A37" i="14" s="1"/>
  <c r="F44" i="12"/>
  <c r="E44" i="12"/>
  <c r="D44" i="12"/>
  <c r="B44" i="12"/>
  <c r="A44" i="12"/>
  <c r="C34" i="14" s="1"/>
  <c r="F43" i="12"/>
  <c r="E43" i="12"/>
  <c r="D43" i="12"/>
  <c r="B43" i="12"/>
  <c r="A43" i="12"/>
  <c r="B34" i="14" s="1"/>
  <c r="F42" i="12"/>
  <c r="E42" i="12"/>
  <c r="D42" i="12"/>
  <c r="B42" i="12"/>
  <c r="A42" i="12"/>
  <c r="A34" i="14" s="1"/>
  <c r="F41" i="12"/>
  <c r="E41" i="12"/>
  <c r="D41" i="12"/>
  <c r="B41" i="12"/>
  <c r="A41" i="12"/>
  <c r="C31" i="14" s="1"/>
  <c r="F40" i="12"/>
  <c r="E40" i="12"/>
  <c r="D40" i="12"/>
  <c r="B40" i="12"/>
  <c r="A40" i="12"/>
  <c r="B31" i="14" s="1"/>
  <c r="F39" i="12"/>
  <c r="E39" i="12"/>
  <c r="D39" i="12"/>
  <c r="B39" i="12"/>
  <c r="A39" i="12"/>
  <c r="A31" i="14" s="1"/>
  <c r="F38" i="12"/>
  <c r="E38" i="12"/>
  <c r="D38" i="12"/>
  <c r="B38" i="12"/>
  <c r="A38" i="12"/>
  <c r="C28" i="14" s="1"/>
  <c r="F37" i="12"/>
  <c r="E37" i="12"/>
  <c r="D37" i="12"/>
  <c r="C37" i="12"/>
  <c r="B29" i="14" s="1"/>
  <c r="B37" i="12"/>
  <c r="A37" i="12"/>
  <c r="B28" i="14" s="1"/>
  <c r="F36" i="12"/>
  <c r="E36" i="12"/>
  <c r="D36" i="12"/>
  <c r="B36" i="12"/>
  <c r="A36" i="12"/>
  <c r="A28" i="14" s="1"/>
  <c r="F35" i="12"/>
  <c r="E35" i="12"/>
  <c r="D35" i="12"/>
  <c r="B35" i="12"/>
  <c r="A35" i="12"/>
  <c r="C25" i="14" s="1"/>
  <c r="F34" i="12"/>
  <c r="E34" i="12"/>
  <c r="D34" i="12"/>
  <c r="B34" i="12"/>
  <c r="A34" i="12"/>
  <c r="B25" i="14" s="1"/>
  <c r="F33" i="12"/>
  <c r="E33" i="12"/>
  <c r="D33" i="12"/>
  <c r="B33" i="12"/>
  <c r="A33" i="12"/>
  <c r="A25" i="14" s="1"/>
  <c r="F32" i="12"/>
  <c r="E32" i="12"/>
  <c r="D32" i="12"/>
  <c r="B32" i="12"/>
  <c r="A32" i="12"/>
  <c r="C22" i="14" s="1"/>
  <c r="F31" i="12"/>
  <c r="E31" i="12"/>
  <c r="D31" i="12"/>
  <c r="B31" i="12"/>
  <c r="A31" i="12"/>
  <c r="B22" i="14" s="1"/>
  <c r="F30" i="12"/>
  <c r="E30" i="12"/>
  <c r="D30" i="12"/>
  <c r="B30" i="12"/>
  <c r="A30" i="12"/>
  <c r="A22" i="14" s="1"/>
  <c r="F29" i="12"/>
  <c r="E29" i="12"/>
  <c r="D29" i="12"/>
  <c r="B29" i="12"/>
  <c r="A29" i="12"/>
  <c r="C19" i="14" s="1"/>
  <c r="F28" i="12"/>
  <c r="E28" i="12"/>
  <c r="D28" i="12"/>
  <c r="B28" i="12"/>
  <c r="A28" i="12"/>
  <c r="B19" i="14" s="1"/>
  <c r="F27" i="12"/>
  <c r="E27" i="12"/>
  <c r="D27" i="12"/>
  <c r="B27" i="12"/>
  <c r="A27" i="12"/>
  <c r="A19" i="14" s="1"/>
  <c r="F26" i="12"/>
  <c r="E26" i="12"/>
  <c r="D26" i="12"/>
  <c r="B26" i="12"/>
  <c r="A26" i="12"/>
  <c r="C16" i="14" s="1"/>
  <c r="F25" i="12"/>
  <c r="E25" i="12"/>
  <c r="D25" i="12"/>
  <c r="B25" i="12"/>
  <c r="A25" i="12"/>
  <c r="B16" i="14" s="1"/>
  <c r="F24" i="12"/>
  <c r="E24" i="12"/>
  <c r="D24" i="12"/>
  <c r="B24" i="12"/>
  <c r="A24" i="12"/>
  <c r="A16" i="14" s="1"/>
  <c r="F23" i="12"/>
  <c r="E23" i="12"/>
  <c r="D23" i="12"/>
  <c r="B23" i="12"/>
  <c r="A23" i="12"/>
  <c r="F22" i="12"/>
  <c r="E22" i="12"/>
  <c r="D22" i="12"/>
  <c r="B22" i="12"/>
  <c r="A22" i="12"/>
  <c r="F21" i="12"/>
  <c r="E21" i="12"/>
  <c r="D21" i="12"/>
  <c r="B21" i="12"/>
  <c r="A21" i="12"/>
  <c r="F20" i="12"/>
  <c r="E20" i="12"/>
  <c r="D20" i="12"/>
  <c r="B20" i="12"/>
  <c r="A20" i="12"/>
  <c r="F19" i="12"/>
  <c r="E19" i="12"/>
  <c r="D19" i="12"/>
  <c r="B19" i="12"/>
  <c r="A19" i="12"/>
  <c r="F18" i="12"/>
  <c r="E18" i="12"/>
  <c r="D18" i="12"/>
  <c r="B18" i="12"/>
  <c r="A18" i="12"/>
  <c r="F17" i="12"/>
  <c r="E17" i="12"/>
  <c r="D17" i="12"/>
  <c r="B17" i="12"/>
  <c r="A17" i="12"/>
  <c r="F16" i="12"/>
  <c r="E16" i="12"/>
  <c r="D16" i="12"/>
  <c r="B16" i="12"/>
  <c r="A16" i="12"/>
  <c r="F15" i="12"/>
  <c r="E15" i="12"/>
  <c r="D15" i="12"/>
  <c r="B15" i="12"/>
  <c r="A15" i="12"/>
  <c r="F14" i="12"/>
  <c r="E14" i="12"/>
  <c r="D14" i="12"/>
  <c r="B14" i="12"/>
  <c r="A14" i="12"/>
  <c r="F13" i="12"/>
  <c r="E13" i="12"/>
  <c r="D13" i="12"/>
  <c r="C13" i="12"/>
  <c r="B13" i="12"/>
  <c r="A13" i="12"/>
  <c r="F12" i="12"/>
  <c r="E12" i="12"/>
  <c r="D12" i="12"/>
  <c r="B12" i="12"/>
  <c r="A12" i="12"/>
  <c r="F11" i="12"/>
  <c r="E11" i="12"/>
  <c r="D11" i="12"/>
  <c r="B11" i="12"/>
  <c r="A11" i="12"/>
  <c r="F10" i="12"/>
  <c r="E10" i="12"/>
  <c r="D10" i="12"/>
  <c r="B10" i="12"/>
  <c r="A10" i="12"/>
  <c r="T27" i="7"/>
  <c r="T22" i="7"/>
  <c r="C10" i="1"/>
  <c r="C20" i="11" s="1"/>
  <c r="C27" i="7"/>
  <c r="C22" i="7"/>
  <c r="C23" i="7" s="1"/>
  <c r="C24" i="7" s="1"/>
  <c r="C25" i="7" s="1"/>
  <c r="N23" i="7"/>
  <c r="V22" i="7" s="1"/>
  <c r="P10" i="1"/>
  <c r="M10" i="1"/>
  <c r="I21" i="7"/>
  <c r="T25" i="7" s="1"/>
  <c r="E9" i="13"/>
  <c r="AS41" i="2"/>
  <c r="AT41" i="2" s="1"/>
  <c r="AS42" i="2"/>
  <c r="AT42" i="2" s="1"/>
  <c r="AS43" i="2"/>
  <c r="AT43" i="2" s="1"/>
  <c r="AS44" i="2"/>
  <c r="AT44" i="2" s="1"/>
  <c r="AS45" i="2"/>
  <c r="AT45" i="2" s="1"/>
  <c r="AS46" i="2"/>
  <c r="AT46" i="2" s="1"/>
  <c r="AS47" i="2"/>
  <c r="AT47" i="2" s="1"/>
  <c r="AS48" i="2"/>
  <c r="AT48" i="2" s="1"/>
  <c r="AS49" i="2"/>
  <c r="AT49" i="2" s="1"/>
  <c r="AS50" i="2"/>
  <c r="AT50" i="2" s="1"/>
  <c r="AS51" i="2"/>
  <c r="AT51" i="2" s="1"/>
  <c r="AS52" i="2"/>
  <c r="AT52" i="2" s="1"/>
  <c r="AS53" i="2"/>
  <c r="AT53" i="2" s="1"/>
  <c r="AS54" i="2"/>
  <c r="AT54" i="2" s="1"/>
  <c r="AS55" i="2"/>
  <c r="AT55" i="2" s="1"/>
  <c r="AS56" i="2"/>
  <c r="AT56" i="2" s="1"/>
  <c r="AS57" i="2"/>
  <c r="AT57" i="2" s="1"/>
  <c r="AS58" i="2"/>
  <c r="AT58" i="2" s="1"/>
  <c r="AS59" i="2"/>
  <c r="AT59" i="2" s="1"/>
  <c r="AS60" i="2"/>
  <c r="AT60" i="2" s="1"/>
  <c r="AS61" i="2"/>
  <c r="AT61" i="2" s="1"/>
  <c r="AS62" i="2"/>
  <c r="AT62" i="2" s="1"/>
  <c r="AS63" i="2"/>
  <c r="AT63" i="2" s="1"/>
  <c r="AS64" i="2"/>
  <c r="AT64" i="2" s="1"/>
  <c r="AS65" i="2"/>
  <c r="AT65" i="2" s="1"/>
  <c r="AS66" i="2"/>
  <c r="AT66" i="2" s="1"/>
  <c r="AS67" i="2"/>
  <c r="AT67" i="2" s="1"/>
  <c r="AS68" i="2"/>
  <c r="AT68" i="2" s="1"/>
  <c r="AS69" i="2"/>
  <c r="AT69" i="2" s="1"/>
  <c r="AS70" i="2"/>
  <c r="AT70" i="2" s="1"/>
  <c r="AS71" i="2"/>
  <c r="AT71" i="2" s="1"/>
  <c r="AS72" i="2"/>
  <c r="AT72" i="2" s="1"/>
  <c r="AS73" i="2"/>
  <c r="AT73" i="2" s="1"/>
  <c r="AS74" i="2"/>
  <c r="AT74" i="2" s="1"/>
  <c r="AS75" i="2"/>
  <c r="AT75" i="2" s="1"/>
  <c r="AS76" i="2"/>
  <c r="AT76" i="2" s="1"/>
  <c r="AS77" i="2"/>
  <c r="AT77" i="2" s="1"/>
  <c r="AS78" i="2"/>
  <c r="AT78" i="2" s="1"/>
  <c r="AS79" i="2"/>
  <c r="AT79" i="2" s="1"/>
  <c r="AS80" i="2"/>
  <c r="AT80" i="2" s="1"/>
  <c r="AS81" i="2"/>
  <c r="AT81" i="2" s="1"/>
  <c r="AS82" i="2"/>
  <c r="AT82" i="2" s="1"/>
  <c r="AS83" i="2"/>
  <c r="AT83" i="2" s="1"/>
  <c r="AS84" i="2"/>
  <c r="AT84" i="2" s="1"/>
  <c r="AS85" i="2"/>
  <c r="AT85" i="2" s="1"/>
  <c r="AS86" i="2"/>
  <c r="AT86" i="2" s="1"/>
  <c r="AS87" i="2"/>
  <c r="AT87" i="2" s="1"/>
  <c r="AS88" i="2"/>
  <c r="AT88" i="2" s="1"/>
  <c r="AS89" i="2"/>
  <c r="AT89" i="2" s="1"/>
  <c r="AS90" i="2"/>
  <c r="AT90" i="2" s="1"/>
  <c r="AS91" i="2"/>
  <c r="AT91" i="2" s="1"/>
  <c r="AS92" i="2"/>
  <c r="AT92" i="2" s="1"/>
  <c r="AS93" i="2"/>
  <c r="AT93" i="2" s="1"/>
  <c r="AS94" i="2"/>
  <c r="AT94" i="2" s="1"/>
  <c r="AS95" i="2"/>
  <c r="AT95" i="2" s="1"/>
  <c r="AS96" i="2"/>
  <c r="AT96" i="2" s="1"/>
  <c r="AS97" i="2"/>
  <c r="AT97" i="2" s="1"/>
  <c r="AS98" i="2"/>
  <c r="AT98" i="2" s="1"/>
  <c r="AS99" i="2"/>
  <c r="AT99" i="2" s="1"/>
  <c r="AS100" i="2"/>
  <c r="AT100" i="2" s="1"/>
  <c r="AS101" i="2"/>
  <c r="AT101" i="2" s="1"/>
  <c r="AS102" i="2"/>
  <c r="AT102" i="2" s="1"/>
  <c r="AS103" i="2"/>
  <c r="AT103" i="2" s="1"/>
  <c r="AS104" i="2"/>
  <c r="AT104" i="2" s="1"/>
  <c r="AS105" i="2"/>
  <c r="AT105" i="2" s="1"/>
  <c r="AS106" i="2"/>
  <c r="AT106" i="2" s="1"/>
  <c r="AS107" i="2"/>
  <c r="AT107" i="2" s="1"/>
  <c r="AS108" i="2"/>
  <c r="AT108" i="2" s="1"/>
  <c r="AS109" i="2"/>
  <c r="AT109" i="2" s="1"/>
  <c r="AS110" i="2"/>
  <c r="AT110" i="2" s="1"/>
  <c r="AS111" i="2"/>
  <c r="AT111" i="2" s="1"/>
  <c r="AS112" i="2"/>
  <c r="AT112" i="2" s="1"/>
  <c r="AS113" i="2"/>
  <c r="AT113" i="2" s="1"/>
  <c r="AS114" i="2"/>
  <c r="AT114" i="2" s="1"/>
  <c r="AS115" i="2"/>
  <c r="AT115" i="2" s="1"/>
  <c r="AS116" i="2"/>
  <c r="AT116" i="2" s="1"/>
  <c r="AS117" i="2"/>
  <c r="AT117" i="2" s="1"/>
  <c r="AS118" i="2"/>
  <c r="AT118" i="2" s="1"/>
  <c r="AS119" i="2"/>
  <c r="AT119" i="2" s="1"/>
  <c r="AS120" i="2"/>
  <c r="AT120" i="2" s="1"/>
  <c r="AS121" i="2"/>
  <c r="AT121" i="2" s="1"/>
  <c r="AS122" i="2"/>
  <c r="AT122" i="2" s="1"/>
  <c r="AS123" i="2"/>
  <c r="AT123" i="2" s="1"/>
  <c r="AS124" i="2"/>
  <c r="AT124" i="2" s="1"/>
  <c r="AS125" i="2"/>
  <c r="AT125" i="2" s="1"/>
  <c r="AS126" i="2"/>
  <c r="AT126" i="2" s="1"/>
  <c r="AS127" i="2"/>
  <c r="AT127" i="2" s="1"/>
  <c r="AS128" i="2"/>
  <c r="AT128" i="2" s="1"/>
  <c r="AS129" i="2"/>
  <c r="AT129" i="2" s="1"/>
  <c r="AS130" i="2"/>
  <c r="AT130" i="2" s="1"/>
  <c r="AS131" i="2"/>
  <c r="AT131" i="2" s="1"/>
  <c r="AS132" i="2"/>
  <c r="AT132" i="2" s="1"/>
  <c r="AS133" i="2"/>
  <c r="AT133" i="2" s="1"/>
  <c r="AS134" i="2"/>
  <c r="AT134" i="2" s="1"/>
  <c r="AS135" i="2"/>
  <c r="AT135" i="2" s="1"/>
  <c r="AS136" i="2"/>
  <c r="AT136" i="2" s="1"/>
  <c r="AS137" i="2"/>
  <c r="AT137" i="2" s="1"/>
  <c r="AS138" i="2"/>
  <c r="AT138" i="2" s="1"/>
  <c r="AS139" i="2"/>
  <c r="AT139" i="2" s="1"/>
  <c r="AS140" i="2"/>
  <c r="AT140" i="2" s="1"/>
  <c r="AS141" i="2"/>
  <c r="AT141" i="2" s="1"/>
  <c r="AS142" i="2"/>
  <c r="AT142" i="2" s="1"/>
  <c r="AS143" i="2"/>
  <c r="AT143" i="2" s="1"/>
  <c r="AS144" i="2"/>
  <c r="AT144" i="2" s="1"/>
  <c r="AS145" i="2"/>
  <c r="AT145" i="2" s="1"/>
  <c r="AS146" i="2"/>
  <c r="AT146" i="2" s="1"/>
  <c r="AS147" i="2"/>
  <c r="AT147" i="2" s="1"/>
  <c r="AS148" i="2"/>
  <c r="AT148" i="2" s="1"/>
  <c r="AS149" i="2"/>
  <c r="AT149" i="2" s="1"/>
  <c r="AS150" i="2"/>
  <c r="AT150" i="2" s="1"/>
  <c r="AS151" i="2"/>
  <c r="AT151" i="2" s="1"/>
  <c r="AS152" i="2"/>
  <c r="AT152" i="2" s="1"/>
  <c r="AS153" i="2"/>
  <c r="AT153" i="2" s="1"/>
  <c r="AS154" i="2"/>
  <c r="AT154" i="2" s="1"/>
  <c r="AS155" i="2"/>
  <c r="AT155" i="2" s="1"/>
  <c r="AS156" i="2"/>
  <c r="AT156" i="2" s="1"/>
  <c r="AS157" i="2"/>
  <c r="AT157" i="2" s="1"/>
  <c r="AS158" i="2"/>
  <c r="AT158" i="2" s="1"/>
  <c r="AS159" i="2"/>
  <c r="AT159" i="2" s="1"/>
  <c r="AS160" i="2"/>
  <c r="AT160" i="2" s="1"/>
  <c r="AS161" i="2"/>
  <c r="AT161" i="2" s="1"/>
  <c r="AS162" i="2"/>
  <c r="AT162" i="2" s="1"/>
  <c r="AS163" i="2"/>
  <c r="AT163" i="2" s="1"/>
  <c r="AS164" i="2"/>
  <c r="AT164" i="2" s="1"/>
  <c r="AS165" i="2"/>
  <c r="AT165" i="2" s="1"/>
  <c r="AS166" i="2"/>
  <c r="AT166" i="2" s="1"/>
  <c r="AS167" i="2"/>
  <c r="AT167" i="2" s="1"/>
  <c r="AS168" i="2"/>
  <c r="AT168" i="2" s="1"/>
  <c r="AS169" i="2"/>
  <c r="AT169" i="2" s="1"/>
  <c r="AS170" i="2"/>
  <c r="AT170" i="2" s="1"/>
  <c r="AS171" i="2"/>
  <c r="AT171" i="2" s="1"/>
  <c r="AS172" i="2"/>
  <c r="AT172" i="2" s="1"/>
  <c r="AS173" i="2"/>
  <c r="AT173" i="2" s="1"/>
  <c r="AS174" i="2"/>
  <c r="AT174" i="2" s="1"/>
  <c r="AS175" i="2"/>
  <c r="AT175" i="2" s="1"/>
  <c r="AS176" i="2"/>
  <c r="AT176" i="2" s="1"/>
  <c r="AS177" i="2"/>
  <c r="AT177" i="2" s="1"/>
  <c r="AS178" i="2"/>
  <c r="AT178" i="2" s="1"/>
  <c r="AS179" i="2"/>
  <c r="AT179" i="2" s="1"/>
  <c r="AS180" i="2"/>
  <c r="AT180" i="2" s="1"/>
  <c r="AS181" i="2"/>
  <c r="AT181" i="2" s="1"/>
  <c r="AS182" i="2"/>
  <c r="AT182" i="2" s="1"/>
  <c r="AS183" i="2"/>
  <c r="AT183" i="2" s="1"/>
  <c r="AS184" i="2"/>
  <c r="AT184" i="2" s="1"/>
  <c r="AS185" i="2"/>
  <c r="AT185" i="2" s="1"/>
  <c r="AS186" i="2"/>
  <c r="AT186" i="2" s="1"/>
  <c r="AS187" i="2"/>
  <c r="AT187" i="2" s="1"/>
  <c r="AS188" i="2"/>
  <c r="AT188" i="2" s="1"/>
  <c r="AS189" i="2"/>
  <c r="AT189" i="2" s="1"/>
  <c r="AS190" i="2"/>
  <c r="AT190" i="2" s="1"/>
  <c r="AS191" i="2"/>
  <c r="AT191" i="2" s="1"/>
  <c r="AS192" i="2"/>
  <c r="AT192" i="2" s="1"/>
  <c r="AS193" i="2"/>
  <c r="AT193" i="2" s="1"/>
  <c r="AS194" i="2"/>
  <c r="AT194" i="2" s="1"/>
  <c r="AS195" i="2"/>
  <c r="AT195" i="2" s="1"/>
  <c r="AS196" i="2"/>
  <c r="AT196" i="2" s="1"/>
  <c r="AS197" i="2"/>
  <c r="AT197" i="2" s="1"/>
  <c r="AS198" i="2"/>
  <c r="AT198" i="2" s="1"/>
  <c r="AS199" i="2"/>
  <c r="AT199" i="2" s="1"/>
  <c r="AS200" i="2"/>
  <c r="AT200" i="2" s="1"/>
  <c r="AE12" i="2"/>
  <c r="D29" i="13" s="1"/>
  <c r="AE13" i="2"/>
  <c r="D30" i="13" s="1"/>
  <c r="AE14" i="2"/>
  <c r="D31" i="13" s="1"/>
  <c r="AE15" i="2"/>
  <c r="D32" i="13" s="1"/>
  <c r="AE16" i="2"/>
  <c r="D33" i="13" s="1"/>
  <c r="AE17" i="2"/>
  <c r="D34" i="13" s="1"/>
  <c r="AE18" i="2"/>
  <c r="D35" i="13" s="1"/>
  <c r="AE19" i="2"/>
  <c r="D36" i="13" s="1"/>
  <c r="AE20" i="2"/>
  <c r="D37" i="13" s="1"/>
  <c r="AE21" i="2"/>
  <c r="D38" i="13" s="1"/>
  <c r="AE22" i="2"/>
  <c r="D39" i="13" s="1"/>
  <c r="AE23" i="2"/>
  <c r="D40" i="13" s="1"/>
  <c r="AE24" i="2"/>
  <c r="D41" i="13" s="1"/>
  <c r="AE25" i="2"/>
  <c r="D42" i="13" s="1"/>
  <c r="AE26" i="2"/>
  <c r="D43" i="13" s="1"/>
  <c r="AE27" i="2"/>
  <c r="D44" i="13" s="1"/>
  <c r="AE28" i="2"/>
  <c r="D45" i="13" s="1"/>
  <c r="AE29" i="2"/>
  <c r="D46" i="13" s="1"/>
  <c r="AE30" i="2"/>
  <c r="D47" i="13" s="1"/>
  <c r="AE31" i="2"/>
  <c r="D48" i="13" s="1"/>
  <c r="AE32" i="2"/>
  <c r="D49" i="13" s="1"/>
  <c r="AE33" i="2"/>
  <c r="D50" i="13" s="1"/>
  <c r="AE34" i="2"/>
  <c r="D51" i="13" s="1"/>
  <c r="AE35" i="2"/>
  <c r="D52" i="13" s="1"/>
  <c r="AE36" i="2"/>
  <c r="D53" i="13" s="1"/>
  <c r="AE37" i="2"/>
  <c r="D54" i="13" s="1"/>
  <c r="AE38" i="2"/>
  <c r="D55" i="13" s="1"/>
  <c r="AE39" i="2"/>
  <c r="D56" i="13" s="1"/>
  <c r="AE40" i="2"/>
  <c r="D57" i="13" s="1"/>
  <c r="AE41" i="2"/>
  <c r="D58" i="13" s="1"/>
  <c r="AE42" i="2"/>
  <c r="D59" i="13" s="1"/>
  <c r="AE43" i="2"/>
  <c r="D60" i="13" s="1"/>
  <c r="AE44" i="2"/>
  <c r="D61" i="13" s="1"/>
  <c r="AE45" i="2"/>
  <c r="D62" i="13" s="1"/>
  <c r="AE46" i="2"/>
  <c r="D63" i="13" s="1"/>
  <c r="AE47" i="2"/>
  <c r="D64" i="13" s="1"/>
  <c r="AE48" i="2"/>
  <c r="D65" i="13" s="1"/>
  <c r="AE49" i="2"/>
  <c r="D66" i="13" s="1"/>
  <c r="AE50" i="2"/>
  <c r="D67" i="13" s="1"/>
  <c r="AE51" i="2"/>
  <c r="D68" i="13" s="1"/>
  <c r="AE52" i="2"/>
  <c r="D69" i="13" s="1"/>
  <c r="AE53" i="2"/>
  <c r="D70" i="13" s="1"/>
  <c r="AE54" i="2"/>
  <c r="D71" i="13" s="1"/>
  <c r="AE55" i="2"/>
  <c r="D72" i="13" s="1"/>
  <c r="AE56" i="2"/>
  <c r="D73" i="13" s="1"/>
  <c r="AE57" i="2"/>
  <c r="D74" i="13" s="1"/>
  <c r="AE58" i="2"/>
  <c r="D75" i="13" s="1"/>
  <c r="AE59" i="2"/>
  <c r="D76" i="13" s="1"/>
  <c r="AE60" i="2"/>
  <c r="D77" i="13" s="1"/>
  <c r="AE61" i="2"/>
  <c r="D78" i="13" s="1"/>
  <c r="AE62" i="2"/>
  <c r="D79" i="13" s="1"/>
  <c r="AE63" i="2"/>
  <c r="D80" i="13" s="1"/>
  <c r="AE64" i="2"/>
  <c r="D81" i="13" s="1"/>
  <c r="AE65" i="2"/>
  <c r="D82" i="13" s="1"/>
  <c r="AE66" i="2"/>
  <c r="D83" i="13" s="1"/>
  <c r="AE67" i="2"/>
  <c r="D84" i="13" s="1"/>
  <c r="AE68" i="2"/>
  <c r="D85" i="13" s="1"/>
  <c r="AE69" i="2"/>
  <c r="D86" i="13" s="1"/>
  <c r="AE70" i="2"/>
  <c r="D87" i="13" s="1"/>
  <c r="AE71" i="2"/>
  <c r="D88" i="13" s="1"/>
  <c r="AE72" i="2"/>
  <c r="D89" i="13" s="1"/>
  <c r="AE73" i="2"/>
  <c r="D90" i="13" s="1"/>
  <c r="AE74" i="2"/>
  <c r="D91" i="13" s="1"/>
  <c r="AE75" i="2"/>
  <c r="D92" i="13" s="1"/>
  <c r="AE76" i="2"/>
  <c r="D93" i="13" s="1"/>
  <c r="AE77" i="2"/>
  <c r="D94" i="13" s="1"/>
  <c r="AE78" i="2"/>
  <c r="D95" i="13" s="1"/>
  <c r="AE79" i="2"/>
  <c r="D96" i="13" s="1"/>
  <c r="AE80" i="2"/>
  <c r="D97" i="13" s="1"/>
  <c r="AE81" i="2"/>
  <c r="D98" i="13" s="1"/>
  <c r="AE82" i="2"/>
  <c r="D99" i="13" s="1"/>
  <c r="AE83" i="2"/>
  <c r="D100" i="13" s="1"/>
  <c r="AE84" i="2"/>
  <c r="D101" i="13" s="1"/>
  <c r="AE85" i="2"/>
  <c r="D102" i="13" s="1"/>
  <c r="AE86" i="2"/>
  <c r="D103" i="13" s="1"/>
  <c r="AE87" i="2"/>
  <c r="D104" i="13" s="1"/>
  <c r="AE88" i="2"/>
  <c r="D105" i="13" s="1"/>
  <c r="AE89" i="2"/>
  <c r="D106" i="13" s="1"/>
  <c r="AE90" i="2"/>
  <c r="D107" i="13" s="1"/>
  <c r="AE91" i="2"/>
  <c r="D108" i="13" s="1"/>
  <c r="AE92" i="2"/>
  <c r="D109" i="13" s="1"/>
  <c r="AE93" i="2"/>
  <c r="D110" i="13" s="1"/>
  <c r="AE94" i="2"/>
  <c r="D111" i="13" s="1"/>
  <c r="AE95" i="2"/>
  <c r="D112" i="13" s="1"/>
  <c r="AE96" i="2"/>
  <c r="D113" i="13" s="1"/>
  <c r="AE97" i="2"/>
  <c r="D114" i="13" s="1"/>
  <c r="AE98" i="2"/>
  <c r="D115" i="13" s="1"/>
  <c r="AE99" i="2"/>
  <c r="D116" i="13" s="1"/>
  <c r="AE100" i="2"/>
  <c r="D117" i="13" s="1"/>
  <c r="AE101" i="2"/>
  <c r="D118" i="13" s="1"/>
  <c r="AE102" i="2"/>
  <c r="D119" i="13" s="1"/>
  <c r="AE103" i="2"/>
  <c r="D120" i="13" s="1"/>
  <c r="AE104" i="2"/>
  <c r="D121" i="13" s="1"/>
  <c r="AE105" i="2"/>
  <c r="D122" i="13" s="1"/>
  <c r="AE106" i="2"/>
  <c r="D123" i="13" s="1"/>
  <c r="AE107" i="2"/>
  <c r="D124" i="13" s="1"/>
  <c r="AE108" i="2"/>
  <c r="D125" i="13" s="1"/>
  <c r="AE109" i="2"/>
  <c r="D126" i="13" s="1"/>
  <c r="AE110" i="2"/>
  <c r="D127" i="13" s="1"/>
  <c r="AE111" i="2"/>
  <c r="D128" i="13" s="1"/>
  <c r="AE112" i="2"/>
  <c r="D129" i="13" s="1"/>
  <c r="AE113" i="2"/>
  <c r="D130" i="13" s="1"/>
  <c r="AE114" i="2"/>
  <c r="D131" i="13" s="1"/>
  <c r="AE115" i="2"/>
  <c r="D132" i="13" s="1"/>
  <c r="AE116" i="2"/>
  <c r="D133" i="13" s="1"/>
  <c r="AE117" i="2"/>
  <c r="D134" i="13" s="1"/>
  <c r="AE118" i="2"/>
  <c r="D135" i="13" s="1"/>
  <c r="AE119" i="2"/>
  <c r="D136" i="13" s="1"/>
  <c r="AE120" i="2"/>
  <c r="D137" i="13" s="1"/>
  <c r="AE121" i="2"/>
  <c r="D138" i="13" s="1"/>
  <c r="AE122" i="2"/>
  <c r="D139" i="13" s="1"/>
  <c r="AE123" i="2"/>
  <c r="D140" i="13" s="1"/>
  <c r="AE124" i="2"/>
  <c r="D141" i="13" s="1"/>
  <c r="AE125" i="2"/>
  <c r="D142" i="13" s="1"/>
  <c r="AE126" i="2"/>
  <c r="D143" i="13" s="1"/>
  <c r="AE127" i="2"/>
  <c r="D144" i="13" s="1"/>
  <c r="AE128" i="2"/>
  <c r="D145" i="13" s="1"/>
  <c r="AE129" i="2"/>
  <c r="D146" i="13" s="1"/>
  <c r="AE130" i="2"/>
  <c r="D147" i="13" s="1"/>
  <c r="AE131" i="2"/>
  <c r="D148" i="13" s="1"/>
  <c r="AE132" i="2"/>
  <c r="D149" i="13" s="1"/>
  <c r="AE133" i="2"/>
  <c r="D150" i="13" s="1"/>
  <c r="AE134" i="2"/>
  <c r="D151" i="13" s="1"/>
  <c r="AE135" i="2"/>
  <c r="D152" i="13" s="1"/>
  <c r="AE136" i="2"/>
  <c r="D153" i="13" s="1"/>
  <c r="AE137" i="2"/>
  <c r="D154" i="13" s="1"/>
  <c r="AE138" i="2"/>
  <c r="D155" i="13" s="1"/>
  <c r="AE139" i="2"/>
  <c r="D156" i="13" s="1"/>
  <c r="AE140" i="2"/>
  <c r="D157" i="13" s="1"/>
  <c r="AE141" i="2"/>
  <c r="D158" i="13" s="1"/>
  <c r="AE142" i="2"/>
  <c r="D159" i="13" s="1"/>
  <c r="AE143" i="2"/>
  <c r="D160" i="13" s="1"/>
  <c r="AE144" i="2"/>
  <c r="D161" i="13" s="1"/>
  <c r="AE145" i="2"/>
  <c r="D162" i="13" s="1"/>
  <c r="AE146" i="2"/>
  <c r="D163" i="13" s="1"/>
  <c r="AE147" i="2"/>
  <c r="D164" i="13" s="1"/>
  <c r="AE148" i="2"/>
  <c r="D165" i="13" s="1"/>
  <c r="AE149" i="2"/>
  <c r="D166" i="13" s="1"/>
  <c r="AE150" i="2"/>
  <c r="D167" i="13" s="1"/>
  <c r="AE151" i="2"/>
  <c r="D168" i="13" s="1"/>
  <c r="AE152" i="2"/>
  <c r="D169" i="13" s="1"/>
  <c r="AE153" i="2"/>
  <c r="D170" i="13" s="1"/>
  <c r="AE154" i="2"/>
  <c r="D171" i="13" s="1"/>
  <c r="AE155" i="2"/>
  <c r="D172" i="13" s="1"/>
  <c r="AE156" i="2"/>
  <c r="D173" i="13" s="1"/>
  <c r="AE157" i="2"/>
  <c r="D174" i="13" s="1"/>
  <c r="AE158" i="2"/>
  <c r="D175" i="13" s="1"/>
  <c r="AE159" i="2"/>
  <c r="D176" i="13" s="1"/>
  <c r="AE160" i="2"/>
  <c r="D177" i="13" s="1"/>
  <c r="AE161" i="2"/>
  <c r="D178" i="13" s="1"/>
  <c r="AE162" i="2"/>
  <c r="D179" i="13" s="1"/>
  <c r="AE163" i="2"/>
  <c r="D180" i="13" s="1"/>
  <c r="AE164" i="2"/>
  <c r="D181" i="13" s="1"/>
  <c r="AE165" i="2"/>
  <c r="D182" i="13" s="1"/>
  <c r="AE166" i="2"/>
  <c r="D183" i="13" s="1"/>
  <c r="AE167" i="2"/>
  <c r="D184" i="13" s="1"/>
  <c r="AE168" i="2"/>
  <c r="D185" i="13" s="1"/>
  <c r="AE169" i="2"/>
  <c r="D186" i="13" s="1"/>
  <c r="AE170" i="2"/>
  <c r="D187" i="13" s="1"/>
  <c r="AE171" i="2"/>
  <c r="D188" i="13" s="1"/>
  <c r="AE172" i="2"/>
  <c r="D189" i="13" s="1"/>
  <c r="AE173" i="2"/>
  <c r="D190" i="13" s="1"/>
  <c r="AE174" i="2"/>
  <c r="D191" i="13" s="1"/>
  <c r="AE175" i="2"/>
  <c r="D192" i="13" s="1"/>
  <c r="AE176" i="2"/>
  <c r="D193" i="13" s="1"/>
  <c r="AE177" i="2"/>
  <c r="D194" i="13" s="1"/>
  <c r="AE178" i="2"/>
  <c r="D195" i="13" s="1"/>
  <c r="AE179" i="2"/>
  <c r="D196" i="13" s="1"/>
  <c r="AE180" i="2"/>
  <c r="D197" i="13" s="1"/>
  <c r="AE181" i="2"/>
  <c r="D198" i="13" s="1"/>
  <c r="AE182" i="2"/>
  <c r="D199" i="13" s="1"/>
  <c r="AE183" i="2"/>
  <c r="D200" i="13" s="1"/>
  <c r="AE184" i="2"/>
  <c r="D201" i="13" s="1"/>
  <c r="AE185" i="2"/>
  <c r="D202" i="13" s="1"/>
  <c r="AE186" i="2"/>
  <c r="D203" i="13" s="1"/>
  <c r="AE187" i="2"/>
  <c r="D204" i="13" s="1"/>
  <c r="AE188" i="2"/>
  <c r="D205" i="13" s="1"/>
  <c r="AE189" i="2"/>
  <c r="D206" i="13" s="1"/>
  <c r="AE190" i="2"/>
  <c r="D207" i="13" s="1"/>
  <c r="AE191" i="2"/>
  <c r="D208" i="13" s="1"/>
  <c r="AE192" i="2"/>
  <c r="D209" i="13" s="1"/>
  <c r="AE193" i="2"/>
  <c r="D210" i="13" s="1"/>
  <c r="AE194" i="2"/>
  <c r="D211" i="13" s="1"/>
  <c r="AE195" i="2"/>
  <c r="D212" i="13" s="1"/>
  <c r="AE196" i="2"/>
  <c r="D213" i="13" s="1"/>
  <c r="AE197" i="2"/>
  <c r="D214" i="13" s="1"/>
  <c r="AE198" i="2"/>
  <c r="D215" i="13" s="1"/>
  <c r="AE199" i="2"/>
  <c r="D216" i="13" s="1"/>
  <c r="AE200" i="2"/>
  <c r="D217" i="13" s="1"/>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E11" i="2"/>
  <c r="D28" i="13" s="1"/>
  <c r="V27" i="7"/>
  <c r="AJ200" i="2"/>
  <c r="AI200" i="2"/>
  <c r="AJ199" i="2"/>
  <c r="AI199" i="2"/>
  <c r="AJ198" i="2"/>
  <c r="AI198" i="2"/>
  <c r="AJ197" i="2"/>
  <c r="AI197" i="2"/>
  <c r="AJ196" i="2"/>
  <c r="AI196" i="2"/>
  <c r="AJ195" i="2"/>
  <c r="AI195" i="2"/>
  <c r="AJ194" i="2"/>
  <c r="AI194" i="2"/>
  <c r="AJ193" i="2"/>
  <c r="AI193" i="2"/>
  <c r="AJ192" i="2"/>
  <c r="AI192" i="2"/>
  <c r="AJ191" i="2"/>
  <c r="AI191" i="2"/>
  <c r="AJ190" i="2"/>
  <c r="AI190" i="2"/>
  <c r="AJ189" i="2"/>
  <c r="AI189" i="2"/>
  <c r="AJ188" i="2"/>
  <c r="AI188" i="2"/>
  <c r="AJ187" i="2"/>
  <c r="AI187" i="2"/>
  <c r="AJ186" i="2"/>
  <c r="AI186" i="2"/>
  <c r="AJ185" i="2"/>
  <c r="AI185" i="2"/>
  <c r="AJ184" i="2"/>
  <c r="AI184" i="2"/>
  <c r="AJ183" i="2"/>
  <c r="AI183" i="2"/>
  <c r="AJ182" i="2"/>
  <c r="AI182" i="2"/>
  <c r="AJ181" i="2"/>
  <c r="AI181" i="2"/>
  <c r="AJ180" i="2"/>
  <c r="AI180" i="2"/>
  <c r="AJ179" i="2"/>
  <c r="AI179" i="2"/>
  <c r="AJ178" i="2"/>
  <c r="AI178" i="2"/>
  <c r="AJ177" i="2"/>
  <c r="AI177" i="2"/>
  <c r="AJ176" i="2"/>
  <c r="AI176" i="2"/>
  <c r="AJ175" i="2"/>
  <c r="AI175" i="2"/>
  <c r="AJ174" i="2"/>
  <c r="AI174" i="2"/>
  <c r="AJ173" i="2"/>
  <c r="AI173" i="2"/>
  <c r="AJ172" i="2"/>
  <c r="AI172" i="2"/>
  <c r="AJ171" i="2"/>
  <c r="AI171" i="2"/>
  <c r="AJ170" i="2"/>
  <c r="AI170" i="2"/>
  <c r="AJ169" i="2"/>
  <c r="AI169" i="2"/>
  <c r="AJ168" i="2"/>
  <c r="AI168" i="2"/>
  <c r="AJ167" i="2"/>
  <c r="AI167" i="2"/>
  <c r="AJ166" i="2"/>
  <c r="AI166" i="2"/>
  <c r="AJ165" i="2"/>
  <c r="AI165" i="2"/>
  <c r="AJ164" i="2"/>
  <c r="AI164" i="2"/>
  <c r="AJ163" i="2"/>
  <c r="AI163" i="2"/>
  <c r="AJ162" i="2"/>
  <c r="AI162" i="2"/>
  <c r="AJ161" i="2"/>
  <c r="AI161" i="2"/>
  <c r="AJ160" i="2"/>
  <c r="AI160" i="2"/>
  <c r="AJ159" i="2"/>
  <c r="AI159" i="2"/>
  <c r="AJ158" i="2"/>
  <c r="AI158" i="2"/>
  <c r="AJ157" i="2"/>
  <c r="AI157" i="2"/>
  <c r="AJ156" i="2"/>
  <c r="AI156" i="2"/>
  <c r="AJ155" i="2"/>
  <c r="AI155" i="2"/>
  <c r="AJ154" i="2"/>
  <c r="AI154" i="2"/>
  <c r="AJ153" i="2"/>
  <c r="AI153" i="2"/>
  <c r="AJ152" i="2"/>
  <c r="AI152" i="2"/>
  <c r="AJ151" i="2"/>
  <c r="AI151" i="2"/>
  <c r="AJ150" i="2"/>
  <c r="AI150" i="2"/>
  <c r="AJ149" i="2"/>
  <c r="AI149" i="2"/>
  <c r="AJ148" i="2"/>
  <c r="AI148" i="2"/>
  <c r="AJ147" i="2"/>
  <c r="AI147" i="2"/>
  <c r="AJ146" i="2"/>
  <c r="AI146" i="2"/>
  <c r="AJ145" i="2"/>
  <c r="AI145" i="2"/>
  <c r="AJ144" i="2"/>
  <c r="AI144" i="2"/>
  <c r="AJ143" i="2"/>
  <c r="AI143" i="2"/>
  <c r="AJ142" i="2"/>
  <c r="AI142" i="2"/>
  <c r="AJ141" i="2"/>
  <c r="AI141" i="2"/>
  <c r="AJ140" i="2"/>
  <c r="AI140" i="2"/>
  <c r="AJ139" i="2"/>
  <c r="AI139" i="2"/>
  <c r="AJ138" i="2"/>
  <c r="AI138" i="2"/>
  <c r="AJ137" i="2"/>
  <c r="AI137" i="2"/>
  <c r="AJ136" i="2"/>
  <c r="AI136" i="2"/>
  <c r="AJ135" i="2"/>
  <c r="AI135" i="2"/>
  <c r="AJ134" i="2"/>
  <c r="AI134" i="2"/>
  <c r="AJ133" i="2"/>
  <c r="AI133" i="2"/>
  <c r="AJ132" i="2"/>
  <c r="AI132" i="2"/>
  <c r="AJ131" i="2"/>
  <c r="AI131" i="2"/>
  <c r="AJ130" i="2"/>
  <c r="AI130" i="2"/>
  <c r="AJ129" i="2"/>
  <c r="AI129" i="2"/>
  <c r="AJ128" i="2"/>
  <c r="AI128" i="2"/>
  <c r="AJ127" i="2"/>
  <c r="AI127" i="2"/>
  <c r="AJ126" i="2"/>
  <c r="AI126" i="2"/>
  <c r="AJ125" i="2"/>
  <c r="AI125" i="2"/>
  <c r="AJ124" i="2"/>
  <c r="AI124" i="2"/>
  <c r="AJ123" i="2"/>
  <c r="AI123" i="2"/>
  <c r="AJ122" i="2"/>
  <c r="AI122" i="2"/>
  <c r="AJ121" i="2"/>
  <c r="AI121" i="2"/>
  <c r="AJ120" i="2"/>
  <c r="AI120" i="2"/>
  <c r="AJ119" i="2"/>
  <c r="AI119" i="2"/>
  <c r="AJ118" i="2"/>
  <c r="AI118" i="2"/>
  <c r="AJ117" i="2"/>
  <c r="AI117" i="2"/>
  <c r="AJ116" i="2"/>
  <c r="AI116" i="2"/>
  <c r="AJ115" i="2"/>
  <c r="AI115" i="2"/>
  <c r="AJ114" i="2"/>
  <c r="AI114" i="2"/>
  <c r="AJ113" i="2"/>
  <c r="AI113" i="2"/>
  <c r="AJ112" i="2"/>
  <c r="AI112" i="2"/>
  <c r="AJ111" i="2"/>
  <c r="AI111" i="2"/>
  <c r="AJ110" i="2"/>
  <c r="AI110" i="2"/>
  <c r="AJ109" i="2"/>
  <c r="AI109" i="2"/>
  <c r="AJ108" i="2"/>
  <c r="AI108" i="2"/>
  <c r="AJ107" i="2"/>
  <c r="AI107" i="2"/>
  <c r="AJ106" i="2"/>
  <c r="AI106" i="2"/>
  <c r="AJ105" i="2"/>
  <c r="AI105" i="2"/>
  <c r="AJ104" i="2"/>
  <c r="AI104" i="2"/>
  <c r="AJ103" i="2"/>
  <c r="AI103" i="2"/>
  <c r="AJ102" i="2"/>
  <c r="AI102" i="2"/>
  <c r="AJ101" i="2"/>
  <c r="AI101" i="2"/>
  <c r="AJ100" i="2"/>
  <c r="AI100" i="2"/>
  <c r="AJ99" i="2"/>
  <c r="AI99" i="2"/>
  <c r="AJ98" i="2"/>
  <c r="AI98" i="2"/>
  <c r="AJ97" i="2"/>
  <c r="AI97" i="2"/>
  <c r="AJ96" i="2"/>
  <c r="AI96" i="2"/>
  <c r="AJ95" i="2"/>
  <c r="AI95" i="2"/>
  <c r="AJ94" i="2"/>
  <c r="AI94" i="2"/>
  <c r="AJ93" i="2"/>
  <c r="AI93" i="2"/>
  <c r="AJ92" i="2"/>
  <c r="AI92" i="2"/>
  <c r="AJ91" i="2"/>
  <c r="AI91" i="2"/>
  <c r="AJ90" i="2"/>
  <c r="AI90" i="2"/>
  <c r="AJ89" i="2"/>
  <c r="AI89" i="2"/>
  <c r="AJ88" i="2"/>
  <c r="AI88" i="2"/>
  <c r="AJ87" i="2"/>
  <c r="AI87" i="2"/>
  <c r="AJ86" i="2"/>
  <c r="AI86" i="2"/>
  <c r="AJ85" i="2"/>
  <c r="AI85" i="2"/>
  <c r="AJ84" i="2"/>
  <c r="AI84" i="2"/>
  <c r="AJ83" i="2"/>
  <c r="AI83" i="2"/>
  <c r="AJ82" i="2"/>
  <c r="AI82" i="2"/>
  <c r="AJ81" i="2"/>
  <c r="AI81" i="2"/>
  <c r="AJ80" i="2"/>
  <c r="AI80" i="2"/>
  <c r="AJ79" i="2"/>
  <c r="AI79" i="2"/>
  <c r="AJ78" i="2"/>
  <c r="AI78" i="2"/>
  <c r="AJ77" i="2"/>
  <c r="AI77" i="2"/>
  <c r="AJ76" i="2"/>
  <c r="AI76" i="2"/>
  <c r="AJ75" i="2"/>
  <c r="AI75" i="2"/>
  <c r="AJ74" i="2"/>
  <c r="AI74" i="2"/>
  <c r="AJ73" i="2"/>
  <c r="AI73" i="2"/>
  <c r="AJ72" i="2"/>
  <c r="AI72" i="2"/>
  <c r="AJ71" i="2"/>
  <c r="AI71" i="2"/>
  <c r="AJ70" i="2"/>
  <c r="AI70" i="2"/>
  <c r="AJ69" i="2"/>
  <c r="AI69" i="2"/>
  <c r="AJ68" i="2"/>
  <c r="AI68" i="2"/>
  <c r="AJ67" i="2"/>
  <c r="AI67" i="2"/>
  <c r="AJ66" i="2"/>
  <c r="AI66" i="2"/>
  <c r="AJ65" i="2"/>
  <c r="AI65" i="2"/>
  <c r="AJ64" i="2"/>
  <c r="AI64" i="2"/>
  <c r="AJ63" i="2"/>
  <c r="AI63" i="2"/>
  <c r="AJ62" i="2"/>
  <c r="AI62" i="2"/>
  <c r="AJ61" i="2"/>
  <c r="AI61" i="2"/>
  <c r="AJ60" i="2"/>
  <c r="AI60" i="2"/>
  <c r="AJ59" i="2"/>
  <c r="AI59" i="2"/>
  <c r="AJ58" i="2"/>
  <c r="AI58" i="2"/>
  <c r="AJ57" i="2"/>
  <c r="AI57" i="2"/>
  <c r="AJ56" i="2"/>
  <c r="AI56" i="2"/>
  <c r="AJ55" i="2"/>
  <c r="AI55" i="2"/>
  <c r="AJ54" i="2"/>
  <c r="AI54" i="2"/>
  <c r="AJ53" i="2"/>
  <c r="AI53" i="2"/>
  <c r="AJ52" i="2"/>
  <c r="AI52" i="2"/>
  <c r="AJ51" i="2"/>
  <c r="AI51" i="2"/>
  <c r="AJ50" i="2"/>
  <c r="AI50" i="2"/>
  <c r="AJ49" i="2"/>
  <c r="AI49" i="2"/>
  <c r="AJ48" i="2"/>
  <c r="AI48" i="2"/>
  <c r="AJ47" i="2"/>
  <c r="AI47" i="2"/>
  <c r="AJ46" i="2"/>
  <c r="AI46" i="2"/>
  <c r="AJ45" i="2"/>
  <c r="AI45" i="2"/>
  <c r="AJ44" i="2"/>
  <c r="AI44" i="2"/>
  <c r="AJ43" i="2"/>
  <c r="AI43" i="2"/>
  <c r="AJ42" i="2"/>
  <c r="AI42" i="2"/>
  <c r="AJ41" i="2"/>
  <c r="AI41" i="2"/>
  <c r="AJ40" i="2"/>
  <c r="AI40" i="2"/>
  <c r="AJ39" i="2"/>
  <c r="AI39" i="2"/>
  <c r="AJ38" i="2"/>
  <c r="AI38" i="2"/>
  <c r="AJ37" i="2"/>
  <c r="AI37"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B2" i="2"/>
  <c r="C9" i="12"/>
  <c r="H31" i="16"/>
  <c r="H29" i="16"/>
  <c r="H27" i="16"/>
  <c r="H25" i="16"/>
  <c r="H23" i="16"/>
  <c r="H21" i="16"/>
  <c r="H19" i="16"/>
  <c r="H17" i="16"/>
  <c r="H15" i="16"/>
  <c r="H13" i="16"/>
  <c r="AS12" i="2"/>
  <c r="AT12" i="2" s="1"/>
  <c r="AS11" i="2"/>
  <c r="AT11" i="2" s="1"/>
  <c r="E2" i="13"/>
  <c r="G28" i="13"/>
  <c r="X14" i="2"/>
  <c r="E17" i="7"/>
  <c r="D17" i="7"/>
  <c r="B241" i="13"/>
  <c r="B242" i="13"/>
  <c r="B243" i="13"/>
  <c r="B244" i="13"/>
  <c r="B245" i="13"/>
  <c r="B240" i="13"/>
  <c r="B235" i="13"/>
  <c r="B236" i="13"/>
  <c r="B237" i="13"/>
  <c r="B238" i="13"/>
  <c r="B239" i="13"/>
  <c r="B234" i="13"/>
  <c r="B223" i="13"/>
  <c r="B224" i="13"/>
  <c r="B225" i="13"/>
  <c r="B226" i="13"/>
  <c r="B227" i="13"/>
  <c r="B222" i="13"/>
  <c r="B49" i="11"/>
  <c r="B50" i="11"/>
  <c r="B51" i="11"/>
  <c r="B52" i="11"/>
  <c r="B53" i="11"/>
  <c r="B48" i="11"/>
  <c r="B47" i="11"/>
  <c r="B42" i="11"/>
  <c r="B43" i="11"/>
  <c r="B44" i="11"/>
  <c r="B45" i="11"/>
  <c r="B46" i="11"/>
  <c r="B41" i="11"/>
  <c r="B40" i="11"/>
  <c r="B35" i="11"/>
  <c r="B36" i="11"/>
  <c r="B37" i="11"/>
  <c r="B38" i="11"/>
  <c r="B39" i="11"/>
  <c r="B34" i="11"/>
  <c r="B33" i="11"/>
  <c r="B28" i="11"/>
  <c r="B29" i="11"/>
  <c r="B30" i="11"/>
  <c r="B31" i="11"/>
  <c r="B32" i="11"/>
  <c r="B27" i="11"/>
  <c r="B26" i="11"/>
  <c r="B22" i="11"/>
  <c r="B23" i="11"/>
  <c r="B24" i="11"/>
  <c r="B21" i="11"/>
  <c r="B20" i="11"/>
  <c r="B15" i="11"/>
  <c r="B16" i="11"/>
  <c r="B17" i="11"/>
  <c r="B18" i="11"/>
  <c r="B19" i="11"/>
  <c r="B14" i="11"/>
  <c r="L391" i="16"/>
  <c r="J391" i="16"/>
  <c r="H391" i="16"/>
  <c r="F391" i="16"/>
  <c r="E391" i="16"/>
  <c r="C391" i="16"/>
  <c r="B391" i="16"/>
  <c r="L389" i="16"/>
  <c r="J389" i="16"/>
  <c r="H389" i="16"/>
  <c r="F389" i="16"/>
  <c r="E389" i="16"/>
  <c r="C389" i="16"/>
  <c r="B389" i="16"/>
  <c r="L387" i="16"/>
  <c r="J387" i="16"/>
  <c r="H387" i="16"/>
  <c r="F387" i="16"/>
  <c r="E387" i="16"/>
  <c r="C387" i="16"/>
  <c r="B387" i="16"/>
  <c r="L385" i="16"/>
  <c r="J385" i="16"/>
  <c r="H385" i="16"/>
  <c r="F385" i="16"/>
  <c r="E385" i="16"/>
  <c r="C385" i="16"/>
  <c r="B385" i="16"/>
  <c r="L383" i="16"/>
  <c r="J383" i="16"/>
  <c r="H383" i="16"/>
  <c r="F383" i="16"/>
  <c r="E383" i="16"/>
  <c r="C383" i="16"/>
  <c r="B383" i="16"/>
  <c r="L381" i="16"/>
  <c r="J381" i="16"/>
  <c r="H381" i="16"/>
  <c r="F381" i="16"/>
  <c r="E381" i="16"/>
  <c r="C381" i="16"/>
  <c r="B381" i="16"/>
  <c r="L379" i="16"/>
  <c r="J379" i="16"/>
  <c r="H379" i="16"/>
  <c r="F379" i="16"/>
  <c r="E379" i="16"/>
  <c r="C379" i="16"/>
  <c r="B379" i="16"/>
  <c r="L377" i="16"/>
  <c r="J377" i="16"/>
  <c r="H377" i="16"/>
  <c r="F377" i="16"/>
  <c r="E377" i="16"/>
  <c r="C377" i="16"/>
  <c r="B377" i="16"/>
  <c r="L375" i="16"/>
  <c r="J375" i="16"/>
  <c r="H375" i="16"/>
  <c r="F375" i="16"/>
  <c r="E375" i="16"/>
  <c r="C375" i="16"/>
  <c r="B375" i="16"/>
  <c r="L373" i="16"/>
  <c r="J373" i="16"/>
  <c r="H373" i="16"/>
  <c r="F373" i="16"/>
  <c r="E373" i="16"/>
  <c r="C373" i="16"/>
  <c r="B373" i="16"/>
  <c r="L371" i="16"/>
  <c r="J371" i="16"/>
  <c r="H371" i="16"/>
  <c r="F371" i="16"/>
  <c r="E371" i="16"/>
  <c r="C371" i="16"/>
  <c r="B371" i="16"/>
  <c r="L369" i="16"/>
  <c r="J369" i="16"/>
  <c r="H369" i="16"/>
  <c r="F369" i="16"/>
  <c r="E369" i="16"/>
  <c r="C369" i="16"/>
  <c r="B369" i="16"/>
  <c r="L367" i="16"/>
  <c r="J367" i="16"/>
  <c r="H367" i="16"/>
  <c r="F367" i="16"/>
  <c r="E367" i="16"/>
  <c r="C367" i="16"/>
  <c r="B367" i="16"/>
  <c r="L365" i="16"/>
  <c r="J365" i="16"/>
  <c r="H365" i="16"/>
  <c r="F365" i="16"/>
  <c r="E365" i="16"/>
  <c r="C365" i="16"/>
  <c r="B365" i="16"/>
  <c r="L363" i="16"/>
  <c r="J363" i="16"/>
  <c r="H363" i="16"/>
  <c r="F363" i="16"/>
  <c r="E363" i="16"/>
  <c r="C363" i="16"/>
  <c r="B363" i="16"/>
  <c r="L361" i="16"/>
  <c r="J361" i="16"/>
  <c r="H361" i="16"/>
  <c r="F361" i="16"/>
  <c r="E361" i="16"/>
  <c r="C361" i="16"/>
  <c r="B361" i="16"/>
  <c r="L359" i="16"/>
  <c r="J359" i="16"/>
  <c r="H359" i="16"/>
  <c r="F359" i="16"/>
  <c r="E359" i="16"/>
  <c r="C359" i="16"/>
  <c r="B359" i="16"/>
  <c r="L357" i="16"/>
  <c r="J357" i="16"/>
  <c r="H357" i="16"/>
  <c r="F357" i="16"/>
  <c r="E357" i="16"/>
  <c r="C357" i="16"/>
  <c r="B357" i="16"/>
  <c r="L355" i="16"/>
  <c r="J355" i="16"/>
  <c r="H355" i="16"/>
  <c r="F355" i="16"/>
  <c r="E355" i="16"/>
  <c r="C355" i="16"/>
  <c r="B355" i="16"/>
  <c r="L353" i="16"/>
  <c r="J353" i="16"/>
  <c r="H353" i="16"/>
  <c r="F353" i="16"/>
  <c r="E353" i="16"/>
  <c r="C353" i="16"/>
  <c r="B353" i="16"/>
  <c r="L351" i="16"/>
  <c r="J351" i="16"/>
  <c r="H351" i="16"/>
  <c r="F351" i="16"/>
  <c r="E351" i="16"/>
  <c r="C351" i="16"/>
  <c r="B351" i="16"/>
  <c r="L349" i="16"/>
  <c r="J349" i="16"/>
  <c r="H349" i="16"/>
  <c r="F349" i="16"/>
  <c r="E349" i="16"/>
  <c r="C349" i="16"/>
  <c r="B349" i="16"/>
  <c r="L347" i="16"/>
  <c r="J347" i="16"/>
  <c r="H347" i="16"/>
  <c r="F347" i="16"/>
  <c r="E347" i="16"/>
  <c r="C347" i="16"/>
  <c r="B347" i="16"/>
  <c r="L345" i="16"/>
  <c r="J345" i="16"/>
  <c r="H345" i="16"/>
  <c r="F345" i="16"/>
  <c r="E345" i="16"/>
  <c r="C345" i="16"/>
  <c r="B345" i="16"/>
  <c r="L343" i="16"/>
  <c r="J343" i="16"/>
  <c r="H343" i="16"/>
  <c r="F343" i="16"/>
  <c r="E343" i="16"/>
  <c r="C343" i="16"/>
  <c r="B343" i="16"/>
  <c r="L341" i="16"/>
  <c r="J341" i="16"/>
  <c r="H341" i="16"/>
  <c r="F341" i="16"/>
  <c r="E341" i="16"/>
  <c r="C341" i="16"/>
  <c r="B341" i="16"/>
  <c r="L339" i="16"/>
  <c r="J339" i="16"/>
  <c r="H339" i="16"/>
  <c r="F339" i="16"/>
  <c r="E339" i="16"/>
  <c r="C339" i="16"/>
  <c r="B339" i="16"/>
  <c r="L337" i="16"/>
  <c r="J337" i="16"/>
  <c r="H337" i="16"/>
  <c r="F337" i="16"/>
  <c r="E337" i="16"/>
  <c r="C337" i="16"/>
  <c r="B337" i="16"/>
  <c r="L335" i="16"/>
  <c r="J335" i="16"/>
  <c r="H335" i="16"/>
  <c r="F335" i="16"/>
  <c r="E335" i="16"/>
  <c r="C335" i="16"/>
  <c r="B335" i="16"/>
  <c r="L333" i="16"/>
  <c r="J333" i="16"/>
  <c r="H333" i="16"/>
  <c r="F333" i="16"/>
  <c r="E333" i="16"/>
  <c r="C333" i="16"/>
  <c r="B333" i="16"/>
  <c r="L331" i="16"/>
  <c r="J331" i="16"/>
  <c r="H331" i="16"/>
  <c r="F331" i="16"/>
  <c r="E331" i="16"/>
  <c r="C331" i="16"/>
  <c r="B331" i="16"/>
  <c r="L329" i="16"/>
  <c r="J329" i="16"/>
  <c r="H329" i="16"/>
  <c r="F329" i="16"/>
  <c r="E329" i="16"/>
  <c r="C329" i="16"/>
  <c r="B329" i="16"/>
  <c r="L327" i="16"/>
  <c r="J327" i="16"/>
  <c r="H327" i="16"/>
  <c r="F327" i="16"/>
  <c r="E327" i="16"/>
  <c r="C327" i="16"/>
  <c r="B327" i="16"/>
  <c r="L325" i="16"/>
  <c r="J325" i="16"/>
  <c r="H325" i="16"/>
  <c r="F325" i="16"/>
  <c r="E325" i="16"/>
  <c r="C325" i="16"/>
  <c r="B325" i="16"/>
  <c r="L323" i="16"/>
  <c r="J323" i="16"/>
  <c r="H323" i="16"/>
  <c r="F323" i="16"/>
  <c r="E323" i="16"/>
  <c r="C323" i="16"/>
  <c r="B323" i="16"/>
  <c r="L321" i="16"/>
  <c r="J321" i="16"/>
  <c r="H321" i="16"/>
  <c r="F321" i="16"/>
  <c r="E321" i="16"/>
  <c r="C321" i="16"/>
  <c r="B321" i="16"/>
  <c r="L319" i="16"/>
  <c r="J319" i="16"/>
  <c r="H319" i="16"/>
  <c r="F319" i="16"/>
  <c r="E319" i="16"/>
  <c r="C319" i="16"/>
  <c r="B319" i="16"/>
  <c r="L317" i="16"/>
  <c r="J317" i="16"/>
  <c r="H317" i="16"/>
  <c r="F317" i="16"/>
  <c r="E317" i="16"/>
  <c r="C317" i="16"/>
  <c r="B317" i="16"/>
  <c r="L315" i="16"/>
  <c r="J315" i="16"/>
  <c r="H315" i="16"/>
  <c r="F315" i="16"/>
  <c r="E315" i="16"/>
  <c r="C315" i="16"/>
  <c r="B315" i="16"/>
  <c r="L313" i="16"/>
  <c r="J313" i="16"/>
  <c r="H313" i="16"/>
  <c r="F313" i="16"/>
  <c r="E313" i="16"/>
  <c r="C313" i="16"/>
  <c r="B313" i="16"/>
  <c r="L311" i="16"/>
  <c r="J311" i="16"/>
  <c r="H311" i="16"/>
  <c r="F311" i="16"/>
  <c r="E311" i="16"/>
  <c r="C311" i="16"/>
  <c r="B311" i="16"/>
  <c r="L309" i="16"/>
  <c r="J309" i="16"/>
  <c r="H309" i="16"/>
  <c r="F309" i="16"/>
  <c r="E309" i="16"/>
  <c r="C309" i="16"/>
  <c r="B309" i="16"/>
  <c r="L307" i="16"/>
  <c r="J307" i="16"/>
  <c r="H307" i="16"/>
  <c r="F307" i="16"/>
  <c r="E307" i="16"/>
  <c r="C307" i="16"/>
  <c r="B307" i="16"/>
  <c r="L305" i="16"/>
  <c r="J305" i="16"/>
  <c r="H305" i="16"/>
  <c r="F305" i="16"/>
  <c r="E305" i="16"/>
  <c r="C305" i="16"/>
  <c r="B305" i="16"/>
  <c r="L303" i="16"/>
  <c r="J303" i="16"/>
  <c r="H303" i="16"/>
  <c r="F303" i="16"/>
  <c r="E303" i="16"/>
  <c r="C303" i="16"/>
  <c r="B303" i="16"/>
  <c r="L301" i="16"/>
  <c r="J301" i="16"/>
  <c r="H301" i="16"/>
  <c r="F301" i="16"/>
  <c r="E301" i="16"/>
  <c r="C301" i="16"/>
  <c r="B301" i="16"/>
  <c r="L299" i="16"/>
  <c r="J299" i="16"/>
  <c r="H299" i="16"/>
  <c r="F299" i="16"/>
  <c r="E299" i="16"/>
  <c r="C299" i="16"/>
  <c r="B299" i="16"/>
  <c r="L297" i="16"/>
  <c r="J297" i="16"/>
  <c r="H297" i="16"/>
  <c r="F297" i="16"/>
  <c r="E297" i="16"/>
  <c r="C297" i="16"/>
  <c r="B297" i="16"/>
  <c r="L295" i="16"/>
  <c r="J295" i="16"/>
  <c r="H295" i="16"/>
  <c r="F295" i="16"/>
  <c r="E295" i="16"/>
  <c r="C295" i="16"/>
  <c r="B295" i="16"/>
  <c r="L293" i="16"/>
  <c r="J293" i="16"/>
  <c r="H293" i="16"/>
  <c r="F293" i="16"/>
  <c r="E293" i="16"/>
  <c r="C293" i="16"/>
  <c r="B293" i="16"/>
  <c r="L291" i="16"/>
  <c r="J291" i="16"/>
  <c r="H291" i="16"/>
  <c r="F291" i="16"/>
  <c r="E291" i="16"/>
  <c r="C291" i="16"/>
  <c r="B291" i="16"/>
  <c r="L289" i="16"/>
  <c r="J289" i="16"/>
  <c r="H289" i="16"/>
  <c r="F289" i="16"/>
  <c r="E289" i="16"/>
  <c r="C289" i="16"/>
  <c r="B289" i="16"/>
  <c r="L287" i="16"/>
  <c r="J287" i="16"/>
  <c r="H287" i="16"/>
  <c r="F287" i="16"/>
  <c r="E287" i="16"/>
  <c r="C287" i="16"/>
  <c r="B287" i="16"/>
  <c r="L285" i="16"/>
  <c r="J285" i="16"/>
  <c r="H285" i="16"/>
  <c r="F285" i="16"/>
  <c r="E285" i="16"/>
  <c r="C285" i="16"/>
  <c r="B285" i="16"/>
  <c r="L283" i="16"/>
  <c r="J283" i="16"/>
  <c r="H283" i="16"/>
  <c r="F283" i="16"/>
  <c r="E283" i="16"/>
  <c r="C283" i="16"/>
  <c r="B283" i="16"/>
  <c r="L281" i="16"/>
  <c r="J281" i="16"/>
  <c r="H281" i="16"/>
  <c r="F281" i="16"/>
  <c r="E281" i="16"/>
  <c r="C281" i="16"/>
  <c r="B281" i="16"/>
  <c r="L279" i="16"/>
  <c r="J279" i="16"/>
  <c r="H279" i="16"/>
  <c r="F279" i="16"/>
  <c r="E279" i="16"/>
  <c r="C279" i="16"/>
  <c r="B279" i="16"/>
  <c r="L277" i="16"/>
  <c r="J277" i="16"/>
  <c r="H277" i="16"/>
  <c r="F277" i="16"/>
  <c r="E277" i="16"/>
  <c r="C277" i="16"/>
  <c r="B277" i="16"/>
  <c r="L275" i="16"/>
  <c r="J275" i="16"/>
  <c r="H275" i="16"/>
  <c r="F275" i="16"/>
  <c r="E275" i="16"/>
  <c r="C275" i="16"/>
  <c r="B275" i="16"/>
  <c r="L273" i="16"/>
  <c r="J273" i="16"/>
  <c r="H273" i="16"/>
  <c r="F273" i="16"/>
  <c r="E273" i="16"/>
  <c r="C273" i="16"/>
  <c r="B273" i="16"/>
  <c r="L271" i="16"/>
  <c r="J271" i="16"/>
  <c r="H271" i="16"/>
  <c r="F271" i="16"/>
  <c r="E271" i="16"/>
  <c r="C271" i="16"/>
  <c r="B271" i="16"/>
  <c r="L269" i="16"/>
  <c r="J269" i="16"/>
  <c r="H269" i="16"/>
  <c r="F269" i="16"/>
  <c r="E269" i="16"/>
  <c r="C269" i="16"/>
  <c r="B269" i="16"/>
  <c r="L267" i="16"/>
  <c r="J267" i="16"/>
  <c r="H267" i="16"/>
  <c r="F267" i="16"/>
  <c r="E267" i="16"/>
  <c r="C267" i="16"/>
  <c r="B267" i="16"/>
  <c r="L265" i="16"/>
  <c r="J265" i="16"/>
  <c r="H265" i="16"/>
  <c r="F265" i="16"/>
  <c r="E265" i="16"/>
  <c r="C265" i="16"/>
  <c r="B265" i="16"/>
  <c r="L263" i="16"/>
  <c r="J263" i="16"/>
  <c r="H263" i="16"/>
  <c r="F263" i="16"/>
  <c r="E263" i="16"/>
  <c r="C263" i="16"/>
  <c r="B263" i="16"/>
  <c r="L261" i="16"/>
  <c r="J261" i="16"/>
  <c r="H261" i="16"/>
  <c r="F261" i="16"/>
  <c r="E261" i="16"/>
  <c r="C261" i="16"/>
  <c r="B261" i="16"/>
  <c r="L259" i="16"/>
  <c r="J259" i="16"/>
  <c r="H259" i="16"/>
  <c r="F259" i="16"/>
  <c r="E259" i="16"/>
  <c r="C259" i="16"/>
  <c r="B259" i="16"/>
  <c r="L257" i="16"/>
  <c r="J257" i="16"/>
  <c r="H257" i="16"/>
  <c r="F257" i="16"/>
  <c r="E257" i="16"/>
  <c r="C257" i="16"/>
  <c r="B257" i="16"/>
  <c r="L255" i="16"/>
  <c r="J255" i="16"/>
  <c r="H255" i="16"/>
  <c r="F255" i="16"/>
  <c r="E255" i="16"/>
  <c r="C255" i="16"/>
  <c r="B255" i="16"/>
  <c r="L253" i="16"/>
  <c r="J253" i="16"/>
  <c r="H253" i="16"/>
  <c r="F253" i="16"/>
  <c r="E253" i="16"/>
  <c r="C253" i="16"/>
  <c r="B253" i="16"/>
  <c r="L251" i="16"/>
  <c r="J251" i="16"/>
  <c r="H251" i="16"/>
  <c r="F251" i="16"/>
  <c r="E251" i="16"/>
  <c r="C251" i="16"/>
  <c r="B251" i="16"/>
  <c r="L249" i="16"/>
  <c r="J249" i="16"/>
  <c r="H249" i="16"/>
  <c r="F249" i="16"/>
  <c r="E249" i="16"/>
  <c r="C249" i="16"/>
  <c r="B249" i="16"/>
  <c r="L247" i="16"/>
  <c r="J247" i="16"/>
  <c r="H247" i="16"/>
  <c r="F247" i="16"/>
  <c r="E247" i="16"/>
  <c r="C247" i="16"/>
  <c r="B247" i="16"/>
  <c r="L245" i="16"/>
  <c r="J245" i="16"/>
  <c r="H245" i="16"/>
  <c r="F245" i="16"/>
  <c r="E245" i="16"/>
  <c r="C245" i="16"/>
  <c r="B245" i="16"/>
  <c r="L243" i="16"/>
  <c r="J243" i="16"/>
  <c r="H243" i="16"/>
  <c r="F243" i="16"/>
  <c r="E243" i="16"/>
  <c r="C243" i="16"/>
  <c r="B243" i="16"/>
  <c r="L241" i="16"/>
  <c r="J241" i="16"/>
  <c r="H241" i="16"/>
  <c r="F241" i="16"/>
  <c r="E241" i="16"/>
  <c r="C241" i="16"/>
  <c r="B241" i="16"/>
  <c r="L239" i="16"/>
  <c r="J239" i="16"/>
  <c r="H239" i="16"/>
  <c r="F239" i="16"/>
  <c r="E239" i="16"/>
  <c r="C239" i="16"/>
  <c r="B239" i="16"/>
  <c r="L237" i="16"/>
  <c r="J237" i="16"/>
  <c r="H237" i="16"/>
  <c r="F237" i="16"/>
  <c r="E237" i="16"/>
  <c r="C237" i="16"/>
  <c r="B237" i="16"/>
  <c r="L235" i="16"/>
  <c r="J235" i="16"/>
  <c r="H235" i="16"/>
  <c r="F235" i="16"/>
  <c r="E235" i="16"/>
  <c r="C235" i="16"/>
  <c r="B235" i="16"/>
  <c r="L233" i="16"/>
  <c r="J233" i="16"/>
  <c r="H233" i="16"/>
  <c r="F233" i="16"/>
  <c r="E233" i="16"/>
  <c r="C233" i="16"/>
  <c r="B233" i="16"/>
  <c r="L231" i="16"/>
  <c r="J231" i="16"/>
  <c r="H231" i="16"/>
  <c r="F231" i="16"/>
  <c r="E231" i="16"/>
  <c r="C231" i="16"/>
  <c r="B231" i="16"/>
  <c r="L229" i="16"/>
  <c r="J229" i="16"/>
  <c r="H229" i="16"/>
  <c r="F229" i="16"/>
  <c r="E229" i="16"/>
  <c r="C229" i="16"/>
  <c r="B229" i="16"/>
  <c r="L227" i="16"/>
  <c r="J227" i="16"/>
  <c r="H227" i="16"/>
  <c r="F227" i="16"/>
  <c r="E227" i="16"/>
  <c r="C227" i="16"/>
  <c r="B227" i="16"/>
  <c r="L225" i="16"/>
  <c r="J225" i="16"/>
  <c r="H225" i="16"/>
  <c r="F225" i="16"/>
  <c r="E225" i="16"/>
  <c r="C225" i="16"/>
  <c r="B225" i="16"/>
  <c r="L223" i="16"/>
  <c r="J223" i="16"/>
  <c r="H223" i="16"/>
  <c r="F223" i="16"/>
  <c r="E223" i="16"/>
  <c r="C223" i="16"/>
  <c r="B223" i="16"/>
  <c r="L221" i="16"/>
  <c r="J221" i="16"/>
  <c r="H221" i="16"/>
  <c r="F221" i="16"/>
  <c r="E221" i="16"/>
  <c r="C221" i="16"/>
  <c r="B221" i="16"/>
  <c r="L219" i="16"/>
  <c r="J219" i="16"/>
  <c r="H219" i="16"/>
  <c r="F219" i="16"/>
  <c r="E219" i="16"/>
  <c r="C219" i="16"/>
  <c r="B219" i="16"/>
  <c r="L217" i="16"/>
  <c r="J217" i="16"/>
  <c r="H217" i="16"/>
  <c r="F217" i="16"/>
  <c r="E217" i="16"/>
  <c r="C217" i="16"/>
  <c r="B217" i="16"/>
  <c r="L215" i="16"/>
  <c r="J215" i="16"/>
  <c r="H215" i="16"/>
  <c r="F215" i="16"/>
  <c r="E215" i="16"/>
  <c r="C215" i="16"/>
  <c r="B215" i="16"/>
  <c r="L213" i="16"/>
  <c r="J213" i="16"/>
  <c r="H213" i="16"/>
  <c r="F213" i="16"/>
  <c r="E213" i="16"/>
  <c r="C213" i="16"/>
  <c r="B213" i="16"/>
  <c r="L211" i="16"/>
  <c r="J211" i="16"/>
  <c r="H211" i="16"/>
  <c r="F211" i="16"/>
  <c r="E211" i="16"/>
  <c r="C211" i="16"/>
  <c r="B211" i="16"/>
  <c r="L209" i="16"/>
  <c r="J209" i="16"/>
  <c r="H209" i="16"/>
  <c r="F209" i="16"/>
  <c r="E209" i="16"/>
  <c r="C209" i="16"/>
  <c r="B209" i="16"/>
  <c r="L207" i="16"/>
  <c r="J207" i="16"/>
  <c r="H207" i="16"/>
  <c r="F207" i="16"/>
  <c r="E207" i="16"/>
  <c r="C207" i="16"/>
  <c r="B207" i="16"/>
  <c r="L205" i="16"/>
  <c r="J205" i="16"/>
  <c r="H205" i="16"/>
  <c r="F205" i="16"/>
  <c r="E205" i="16"/>
  <c r="C205" i="16"/>
  <c r="B205" i="16"/>
  <c r="L203" i="16"/>
  <c r="J203" i="16"/>
  <c r="H203" i="16"/>
  <c r="F203" i="16"/>
  <c r="E203" i="16"/>
  <c r="C203" i="16"/>
  <c r="B203" i="16"/>
  <c r="L201" i="16"/>
  <c r="J201" i="16"/>
  <c r="H201" i="16"/>
  <c r="F201" i="16"/>
  <c r="E201" i="16"/>
  <c r="C201" i="16"/>
  <c r="B201" i="16"/>
  <c r="L199" i="16"/>
  <c r="J199" i="16"/>
  <c r="H199" i="16"/>
  <c r="F199" i="16"/>
  <c r="E199" i="16"/>
  <c r="C199" i="16"/>
  <c r="B199" i="16"/>
  <c r="L197" i="16"/>
  <c r="J197" i="16"/>
  <c r="H197" i="16"/>
  <c r="F197" i="16"/>
  <c r="E197" i="16"/>
  <c r="C197" i="16"/>
  <c r="B197" i="16"/>
  <c r="L195" i="16"/>
  <c r="J195" i="16"/>
  <c r="H195" i="16"/>
  <c r="F195" i="16"/>
  <c r="E195" i="16"/>
  <c r="C195" i="16"/>
  <c r="B195" i="16"/>
  <c r="L193" i="16"/>
  <c r="J193" i="16"/>
  <c r="H193" i="16"/>
  <c r="F193" i="16"/>
  <c r="E193" i="16"/>
  <c r="C193" i="16"/>
  <c r="B193" i="16"/>
  <c r="L191" i="16"/>
  <c r="J191" i="16"/>
  <c r="H191" i="16"/>
  <c r="F191" i="16"/>
  <c r="E191" i="16"/>
  <c r="C191" i="16"/>
  <c r="B191" i="16"/>
  <c r="L189" i="16"/>
  <c r="J189" i="16"/>
  <c r="H189" i="16"/>
  <c r="F189" i="16"/>
  <c r="E189" i="16"/>
  <c r="C189" i="16"/>
  <c r="B189" i="16"/>
  <c r="L187" i="16"/>
  <c r="J187" i="16"/>
  <c r="H187" i="16"/>
  <c r="F187" i="16"/>
  <c r="E187" i="16"/>
  <c r="C187" i="16"/>
  <c r="B187" i="16"/>
  <c r="L185" i="16"/>
  <c r="J185" i="16"/>
  <c r="H185" i="16"/>
  <c r="F185" i="16"/>
  <c r="E185" i="16"/>
  <c r="C185" i="16"/>
  <c r="B185" i="16"/>
  <c r="L183" i="16"/>
  <c r="J183" i="16"/>
  <c r="H183" i="16"/>
  <c r="F183" i="16"/>
  <c r="E183" i="16"/>
  <c r="C183" i="16"/>
  <c r="B183" i="16"/>
  <c r="L181" i="16"/>
  <c r="J181" i="16"/>
  <c r="H181" i="16"/>
  <c r="F181" i="16"/>
  <c r="E181" i="16"/>
  <c r="C181" i="16"/>
  <c r="B181" i="16"/>
  <c r="L179" i="16"/>
  <c r="J179" i="16"/>
  <c r="H179" i="16"/>
  <c r="F179" i="16"/>
  <c r="E179" i="16"/>
  <c r="C179" i="16"/>
  <c r="B179" i="16"/>
  <c r="L177" i="16"/>
  <c r="J177" i="16"/>
  <c r="H177" i="16"/>
  <c r="F177" i="16"/>
  <c r="E177" i="16"/>
  <c r="C177" i="16"/>
  <c r="B177" i="16"/>
  <c r="L175" i="16"/>
  <c r="J175" i="16"/>
  <c r="H175" i="16"/>
  <c r="F175" i="16"/>
  <c r="E175" i="16"/>
  <c r="C175" i="16"/>
  <c r="B175" i="16"/>
  <c r="L173" i="16"/>
  <c r="J173" i="16"/>
  <c r="H173" i="16"/>
  <c r="F173" i="16"/>
  <c r="E173" i="16"/>
  <c r="C173" i="16"/>
  <c r="B173" i="16"/>
  <c r="L171" i="16"/>
  <c r="J171" i="16"/>
  <c r="H171" i="16"/>
  <c r="F171" i="16"/>
  <c r="E171" i="16"/>
  <c r="C171" i="16"/>
  <c r="B171" i="16"/>
  <c r="L169" i="16"/>
  <c r="J169" i="16"/>
  <c r="H169" i="16"/>
  <c r="F169" i="16"/>
  <c r="E169" i="16"/>
  <c r="C169" i="16"/>
  <c r="B169" i="16"/>
  <c r="L167" i="16"/>
  <c r="J167" i="16"/>
  <c r="H167" i="16"/>
  <c r="F167" i="16"/>
  <c r="E167" i="16"/>
  <c r="C167" i="16"/>
  <c r="B167" i="16"/>
  <c r="L165" i="16"/>
  <c r="J165" i="16"/>
  <c r="H165" i="16"/>
  <c r="F165" i="16"/>
  <c r="E165" i="16"/>
  <c r="C165" i="16"/>
  <c r="B165" i="16"/>
  <c r="L163" i="16"/>
  <c r="J163" i="16"/>
  <c r="H163" i="16"/>
  <c r="F163" i="16"/>
  <c r="E163" i="16"/>
  <c r="C163" i="16"/>
  <c r="B163" i="16"/>
  <c r="L161" i="16"/>
  <c r="J161" i="16"/>
  <c r="H161" i="16"/>
  <c r="F161" i="16"/>
  <c r="E161" i="16"/>
  <c r="C161" i="16"/>
  <c r="B161" i="16"/>
  <c r="L159" i="16"/>
  <c r="J159" i="16"/>
  <c r="H159" i="16"/>
  <c r="F159" i="16"/>
  <c r="E159" i="16"/>
  <c r="C159" i="16"/>
  <c r="B159" i="16"/>
  <c r="L157" i="16"/>
  <c r="J157" i="16"/>
  <c r="H157" i="16"/>
  <c r="F157" i="16"/>
  <c r="E157" i="16"/>
  <c r="C157" i="16"/>
  <c r="B157" i="16"/>
  <c r="L155" i="16"/>
  <c r="J155" i="16"/>
  <c r="H155" i="16"/>
  <c r="F155" i="16"/>
  <c r="E155" i="16"/>
  <c r="C155" i="16"/>
  <c r="B155" i="16"/>
  <c r="L153" i="16"/>
  <c r="J153" i="16"/>
  <c r="H153" i="16"/>
  <c r="F153" i="16"/>
  <c r="E153" i="16"/>
  <c r="C153" i="16"/>
  <c r="B153" i="16"/>
  <c r="L151" i="16"/>
  <c r="J151" i="16"/>
  <c r="H151" i="16"/>
  <c r="F151" i="16"/>
  <c r="E151" i="16"/>
  <c r="C151" i="16"/>
  <c r="B151" i="16"/>
  <c r="L149" i="16"/>
  <c r="J149" i="16"/>
  <c r="H149" i="16"/>
  <c r="F149" i="16"/>
  <c r="E149" i="16"/>
  <c r="C149" i="16"/>
  <c r="B149" i="16"/>
  <c r="L147" i="16"/>
  <c r="J147" i="16"/>
  <c r="H147" i="16"/>
  <c r="F147" i="16"/>
  <c r="E147" i="16"/>
  <c r="C147" i="16"/>
  <c r="B147" i="16"/>
  <c r="L145" i="16"/>
  <c r="J145" i="16"/>
  <c r="H145" i="16"/>
  <c r="F145" i="16"/>
  <c r="E145" i="16"/>
  <c r="C145" i="16"/>
  <c r="B145" i="16"/>
  <c r="L143" i="16"/>
  <c r="J143" i="16"/>
  <c r="H143" i="16"/>
  <c r="F143" i="16"/>
  <c r="E143" i="16"/>
  <c r="C143" i="16"/>
  <c r="B143" i="16"/>
  <c r="L141" i="16"/>
  <c r="J141" i="16"/>
  <c r="H141" i="16"/>
  <c r="F141" i="16"/>
  <c r="E141" i="16"/>
  <c r="C141" i="16"/>
  <c r="B141" i="16"/>
  <c r="L139" i="16"/>
  <c r="J139" i="16"/>
  <c r="H139" i="16"/>
  <c r="F139" i="16"/>
  <c r="E139" i="16"/>
  <c r="C139" i="16"/>
  <c r="B139" i="16"/>
  <c r="L137" i="16"/>
  <c r="J137" i="16"/>
  <c r="H137" i="16"/>
  <c r="F137" i="16"/>
  <c r="E137" i="16"/>
  <c r="C137" i="16"/>
  <c r="B137" i="16"/>
  <c r="L135" i="16"/>
  <c r="J135" i="16"/>
  <c r="H135" i="16"/>
  <c r="F135" i="16"/>
  <c r="E135" i="16"/>
  <c r="C135" i="16"/>
  <c r="B135" i="16"/>
  <c r="L133" i="16"/>
  <c r="J133" i="16"/>
  <c r="H133" i="16"/>
  <c r="F133" i="16"/>
  <c r="E133" i="16"/>
  <c r="C133" i="16"/>
  <c r="B133" i="16"/>
  <c r="L131" i="16"/>
  <c r="J131" i="16"/>
  <c r="H131" i="16"/>
  <c r="F131" i="16"/>
  <c r="E131" i="16"/>
  <c r="C131" i="16"/>
  <c r="B131" i="16"/>
  <c r="L129" i="16"/>
  <c r="J129" i="16"/>
  <c r="H129" i="16"/>
  <c r="F129" i="16"/>
  <c r="E129" i="16"/>
  <c r="C129" i="16"/>
  <c r="B129" i="16"/>
  <c r="L127" i="16"/>
  <c r="J127" i="16"/>
  <c r="H127" i="16"/>
  <c r="F127" i="16"/>
  <c r="E127" i="16"/>
  <c r="C127" i="16"/>
  <c r="B127" i="16"/>
  <c r="L125" i="16"/>
  <c r="J125" i="16"/>
  <c r="H125" i="16"/>
  <c r="F125" i="16"/>
  <c r="E125" i="16"/>
  <c r="C125" i="16"/>
  <c r="B125" i="16"/>
  <c r="L123" i="16"/>
  <c r="J123" i="16"/>
  <c r="H123" i="16"/>
  <c r="F123" i="16"/>
  <c r="E123" i="16"/>
  <c r="C123" i="16"/>
  <c r="B123" i="16"/>
  <c r="L121" i="16"/>
  <c r="J121" i="16"/>
  <c r="H121" i="16"/>
  <c r="F121" i="16"/>
  <c r="E121" i="16"/>
  <c r="C121" i="16"/>
  <c r="B121" i="16"/>
  <c r="L119" i="16"/>
  <c r="J119" i="16"/>
  <c r="H119" i="16"/>
  <c r="F119" i="16"/>
  <c r="E119" i="16"/>
  <c r="C119" i="16"/>
  <c r="B119" i="16"/>
  <c r="L117" i="16"/>
  <c r="J117" i="16"/>
  <c r="H117" i="16"/>
  <c r="F117" i="16"/>
  <c r="E117" i="16"/>
  <c r="C117" i="16"/>
  <c r="B117" i="16"/>
  <c r="L115" i="16"/>
  <c r="J115" i="16"/>
  <c r="H115" i="16"/>
  <c r="F115" i="16"/>
  <c r="E115" i="16"/>
  <c r="C115" i="16"/>
  <c r="B115" i="16"/>
  <c r="L113" i="16"/>
  <c r="J113" i="16"/>
  <c r="H113" i="16"/>
  <c r="F113" i="16"/>
  <c r="E113" i="16"/>
  <c r="C113" i="16"/>
  <c r="B113" i="16"/>
  <c r="L111" i="16"/>
  <c r="J111" i="16"/>
  <c r="H111" i="16"/>
  <c r="F111" i="16"/>
  <c r="E111" i="16"/>
  <c r="C111" i="16"/>
  <c r="B111" i="16"/>
  <c r="L109" i="16"/>
  <c r="J109" i="16"/>
  <c r="H109" i="16"/>
  <c r="F109" i="16"/>
  <c r="E109" i="16"/>
  <c r="C109" i="16"/>
  <c r="B109" i="16"/>
  <c r="L107" i="16"/>
  <c r="J107" i="16"/>
  <c r="H107" i="16"/>
  <c r="F107" i="16"/>
  <c r="E107" i="16"/>
  <c r="C107" i="16"/>
  <c r="B107" i="16"/>
  <c r="L105" i="16"/>
  <c r="J105" i="16"/>
  <c r="H105" i="16"/>
  <c r="F105" i="16"/>
  <c r="E105" i="16"/>
  <c r="C105" i="16"/>
  <c r="B105" i="16"/>
  <c r="L103" i="16"/>
  <c r="J103" i="16"/>
  <c r="H103" i="16"/>
  <c r="F103" i="16"/>
  <c r="E103" i="16"/>
  <c r="C103" i="16"/>
  <c r="B103" i="16"/>
  <c r="L101" i="16"/>
  <c r="J101" i="16"/>
  <c r="H101" i="16"/>
  <c r="F101" i="16"/>
  <c r="E101" i="16"/>
  <c r="C101" i="16"/>
  <c r="B101" i="16"/>
  <c r="L99" i="16"/>
  <c r="J99" i="16"/>
  <c r="H99" i="16"/>
  <c r="F99" i="16"/>
  <c r="E99" i="16"/>
  <c r="C99" i="16"/>
  <c r="B99" i="16"/>
  <c r="L97" i="16"/>
  <c r="J97" i="16"/>
  <c r="H97" i="16"/>
  <c r="F97" i="16"/>
  <c r="E97" i="16"/>
  <c r="C97" i="16"/>
  <c r="B97" i="16"/>
  <c r="L95" i="16"/>
  <c r="J95" i="16"/>
  <c r="H95" i="16"/>
  <c r="F95" i="16"/>
  <c r="E95" i="16"/>
  <c r="C95" i="16"/>
  <c r="B95" i="16"/>
  <c r="L93" i="16"/>
  <c r="J93" i="16"/>
  <c r="H93" i="16"/>
  <c r="F93" i="16"/>
  <c r="E93" i="16"/>
  <c r="C93" i="16"/>
  <c r="B93" i="16"/>
  <c r="L91" i="16"/>
  <c r="J91" i="16"/>
  <c r="H91" i="16"/>
  <c r="F91" i="16"/>
  <c r="E91" i="16"/>
  <c r="C91" i="16"/>
  <c r="B91" i="16"/>
  <c r="L89" i="16"/>
  <c r="J89" i="16"/>
  <c r="H89" i="16"/>
  <c r="F89" i="16"/>
  <c r="E89" i="16"/>
  <c r="C89" i="16"/>
  <c r="B89" i="16"/>
  <c r="L87" i="16"/>
  <c r="J87" i="16"/>
  <c r="H87" i="16"/>
  <c r="F87" i="16"/>
  <c r="E87" i="16"/>
  <c r="C87" i="16"/>
  <c r="B87" i="16"/>
  <c r="L85" i="16"/>
  <c r="J85" i="16"/>
  <c r="H85" i="16"/>
  <c r="F85" i="16"/>
  <c r="E85" i="16"/>
  <c r="C85" i="16"/>
  <c r="B85" i="16"/>
  <c r="L83" i="16"/>
  <c r="J83" i="16"/>
  <c r="H83" i="16"/>
  <c r="F83" i="16"/>
  <c r="E83" i="16"/>
  <c r="C83" i="16"/>
  <c r="B83" i="16"/>
  <c r="L81" i="16"/>
  <c r="J81" i="16"/>
  <c r="H81" i="16"/>
  <c r="F81" i="16"/>
  <c r="E81" i="16"/>
  <c r="C81" i="16"/>
  <c r="B81" i="16"/>
  <c r="L79" i="16"/>
  <c r="J79" i="16"/>
  <c r="H79" i="16"/>
  <c r="F79" i="16"/>
  <c r="E79" i="16"/>
  <c r="C79" i="16"/>
  <c r="B79" i="16"/>
  <c r="L77" i="16"/>
  <c r="J77" i="16"/>
  <c r="H77" i="16"/>
  <c r="F77" i="16"/>
  <c r="E77" i="16"/>
  <c r="C77" i="16"/>
  <c r="B77" i="16"/>
  <c r="L75" i="16"/>
  <c r="J75" i="16"/>
  <c r="H75" i="16"/>
  <c r="F75" i="16"/>
  <c r="E75" i="16"/>
  <c r="C75" i="16"/>
  <c r="B75" i="16"/>
  <c r="L73" i="16"/>
  <c r="J73" i="16"/>
  <c r="H73" i="16"/>
  <c r="F73" i="16"/>
  <c r="E73" i="16"/>
  <c r="C73" i="16"/>
  <c r="B73" i="16"/>
  <c r="L71" i="16"/>
  <c r="J71" i="16"/>
  <c r="H71" i="16"/>
  <c r="F71" i="16"/>
  <c r="E71" i="16"/>
  <c r="C71" i="16"/>
  <c r="B71" i="16"/>
  <c r="L69" i="16"/>
  <c r="J69" i="16"/>
  <c r="H69" i="16"/>
  <c r="F69" i="16"/>
  <c r="E69" i="16"/>
  <c r="C69" i="16"/>
  <c r="B69" i="16"/>
  <c r="L67" i="16"/>
  <c r="J67" i="16"/>
  <c r="H67" i="16"/>
  <c r="F67" i="16"/>
  <c r="E67" i="16"/>
  <c r="C67" i="16"/>
  <c r="B67" i="16"/>
  <c r="L65" i="16"/>
  <c r="J65" i="16"/>
  <c r="H65" i="16"/>
  <c r="F65" i="16"/>
  <c r="E65" i="16"/>
  <c r="C65" i="16"/>
  <c r="B65" i="16"/>
  <c r="L63" i="16"/>
  <c r="J63" i="16"/>
  <c r="H63" i="16"/>
  <c r="F63" i="16"/>
  <c r="E63" i="16"/>
  <c r="C63" i="16"/>
  <c r="B63" i="16"/>
  <c r="L61" i="16"/>
  <c r="J61" i="16"/>
  <c r="H61" i="16"/>
  <c r="F61" i="16"/>
  <c r="E61" i="16"/>
  <c r="C61" i="16"/>
  <c r="B61" i="16"/>
  <c r="L59" i="16"/>
  <c r="J59" i="16"/>
  <c r="H59" i="16"/>
  <c r="F59" i="16"/>
  <c r="E59" i="16"/>
  <c r="C59" i="16"/>
  <c r="B59" i="16"/>
  <c r="L57" i="16"/>
  <c r="J57" i="16"/>
  <c r="H57" i="16"/>
  <c r="F57" i="16"/>
  <c r="E57" i="16"/>
  <c r="C57" i="16"/>
  <c r="B57" i="16"/>
  <c r="L55" i="16"/>
  <c r="J55" i="16"/>
  <c r="H55" i="16"/>
  <c r="F55" i="16"/>
  <c r="E55" i="16"/>
  <c r="C55" i="16"/>
  <c r="B55" i="16"/>
  <c r="L53" i="16"/>
  <c r="J53" i="16"/>
  <c r="H53" i="16"/>
  <c r="F53" i="16"/>
  <c r="E53" i="16"/>
  <c r="C53" i="16"/>
  <c r="B53" i="16"/>
  <c r="L51" i="16"/>
  <c r="J51" i="16"/>
  <c r="H51" i="16"/>
  <c r="F51" i="16"/>
  <c r="E51" i="16"/>
  <c r="C51" i="16"/>
  <c r="B51" i="16"/>
  <c r="L49" i="16"/>
  <c r="J49" i="16"/>
  <c r="H49" i="16"/>
  <c r="F49" i="16"/>
  <c r="E49" i="16"/>
  <c r="C49" i="16"/>
  <c r="B49" i="16"/>
  <c r="L47" i="16"/>
  <c r="J47" i="16"/>
  <c r="H47" i="16"/>
  <c r="F47" i="16"/>
  <c r="E47" i="16"/>
  <c r="C47" i="16"/>
  <c r="B47" i="16"/>
  <c r="L45" i="16"/>
  <c r="J45" i="16"/>
  <c r="H45" i="16"/>
  <c r="F45" i="16"/>
  <c r="E45" i="16"/>
  <c r="C45" i="16"/>
  <c r="B45" i="16"/>
  <c r="L43" i="16"/>
  <c r="J43" i="16"/>
  <c r="H43" i="16"/>
  <c r="F43" i="16"/>
  <c r="E43" i="16"/>
  <c r="C43" i="16"/>
  <c r="B43" i="16"/>
  <c r="L41" i="16"/>
  <c r="J41" i="16"/>
  <c r="H41" i="16"/>
  <c r="F41" i="16"/>
  <c r="E41" i="16"/>
  <c r="C41" i="16"/>
  <c r="B41" i="16"/>
  <c r="L39" i="16"/>
  <c r="J39" i="16"/>
  <c r="H39" i="16"/>
  <c r="F39" i="16"/>
  <c r="E39" i="16"/>
  <c r="C39" i="16"/>
  <c r="B39" i="16"/>
  <c r="L37" i="16"/>
  <c r="J37" i="16"/>
  <c r="H37" i="16"/>
  <c r="F37" i="16"/>
  <c r="E37" i="16"/>
  <c r="C37" i="16"/>
  <c r="B37" i="16"/>
  <c r="L35" i="16"/>
  <c r="J35" i="16"/>
  <c r="H35" i="16"/>
  <c r="F35" i="16"/>
  <c r="E35" i="16"/>
  <c r="C35" i="16"/>
  <c r="B35" i="16"/>
  <c r="L33" i="16"/>
  <c r="J33" i="16"/>
  <c r="H33" i="16"/>
  <c r="F33" i="16"/>
  <c r="E33" i="16"/>
  <c r="C33" i="16"/>
  <c r="B33" i="16"/>
  <c r="L31" i="16"/>
  <c r="J31" i="16"/>
  <c r="F31" i="16"/>
  <c r="E31" i="16"/>
  <c r="C31" i="16"/>
  <c r="B31" i="16"/>
  <c r="L29" i="16"/>
  <c r="J29" i="16"/>
  <c r="F29" i="16"/>
  <c r="E29" i="16"/>
  <c r="C29" i="16"/>
  <c r="B29" i="16"/>
  <c r="L27" i="16"/>
  <c r="J27" i="16"/>
  <c r="F27" i="16"/>
  <c r="E27" i="16"/>
  <c r="C27" i="16"/>
  <c r="B27" i="16"/>
  <c r="L25" i="16"/>
  <c r="J25" i="16"/>
  <c r="F25" i="16"/>
  <c r="E25" i="16"/>
  <c r="C25" i="16"/>
  <c r="B25" i="16"/>
  <c r="L23" i="16"/>
  <c r="J23" i="16"/>
  <c r="F23" i="16"/>
  <c r="E23" i="16"/>
  <c r="C23" i="16"/>
  <c r="B23" i="16"/>
  <c r="L21" i="16"/>
  <c r="J21" i="16"/>
  <c r="F21" i="16"/>
  <c r="E21" i="16"/>
  <c r="C21" i="16"/>
  <c r="B21" i="16"/>
  <c r="L19" i="16"/>
  <c r="J19" i="16"/>
  <c r="F19" i="16"/>
  <c r="E19" i="16"/>
  <c r="C19" i="16"/>
  <c r="B19" i="16"/>
  <c r="L17" i="16"/>
  <c r="J17" i="16"/>
  <c r="F17" i="16"/>
  <c r="E17" i="16"/>
  <c r="C17" i="16"/>
  <c r="B17" i="16"/>
  <c r="L15" i="16"/>
  <c r="J15" i="16"/>
  <c r="F15" i="16"/>
  <c r="E15" i="16"/>
  <c r="C15" i="16"/>
  <c r="B15" i="16"/>
  <c r="L13" i="16"/>
  <c r="J13" i="16"/>
  <c r="F13" i="16"/>
  <c r="E13" i="16"/>
  <c r="C13" i="16"/>
  <c r="B13" i="16"/>
  <c r="H2" i="16"/>
  <c r="C1" i="16"/>
  <c r="B229" i="13"/>
  <c r="B230" i="13"/>
  <c r="B231" i="13"/>
  <c r="B232" i="13"/>
  <c r="B233" i="13"/>
  <c r="B228" i="13"/>
  <c r="A32" i="13"/>
  <c r="B32" i="13"/>
  <c r="C32" i="13"/>
  <c r="E32" i="13"/>
  <c r="F32" i="13"/>
  <c r="G32" i="13"/>
  <c r="A33" i="13"/>
  <c r="B33" i="13"/>
  <c r="C33" i="13"/>
  <c r="E33" i="13"/>
  <c r="F33" i="13"/>
  <c r="G33" i="13"/>
  <c r="A34" i="13"/>
  <c r="B34" i="13"/>
  <c r="C34" i="13"/>
  <c r="E34" i="13"/>
  <c r="F34" i="13"/>
  <c r="G34" i="13"/>
  <c r="A35" i="13"/>
  <c r="B35" i="13"/>
  <c r="C35" i="13"/>
  <c r="E35" i="13"/>
  <c r="F35" i="13"/>
  <c r="G35" i="13"/>
  <c r="A36" i="13"/>
  <c r="B36" i="13"/>
  <c r="C36" i="13"/>
  <c r="E36" i="13"/>
  <c r="F36" i="13"/>
  <c r="G36" i="13"/>
  <c r="A37" i="13"/>
  <c r="B37" i="13"/>
  <c r="C37" i="13"/>
  <c r="E37" i="13"/>
  <c r="F37" i="13"/>
  <c r="G37" i="13"/>
  <c r="A38" i="13"/>
  <c r="B38" i="13"/>
  <c r="C38" i="13"/>
  <c r="E38" i="13"/>
  <c r="F38" i="13"/>
  <c r="G38" i="13"/>
  <c r="A39" i="13"/>
  <c r="B39" i="13"/>
  <c r="C39" i="13"/>
  <c r="E39" i="13"/>
  <c r="F39" i="13"/>
  <c r="G39" i="13"/>
  <c r="A40" i="13"/>
  <c r="B40" i="13"/>
  <c r="C40" i="13"/>
  <c r="E40" i="13"/>
  <c r="F40" i="13"/>
  <c r="G40" i="13"/>
  <c r="A41" i="13"/>
  <c r="B41" i="13"/>
  <c r="C41" i="13"/>
  <c r="E41" i="13"/>
  <c r="F41" i="13"/>
  <c r="G41" i="13"/>
  <c r="A42" i="13"/>
  <c r="B42" i="13"/>
  <c r="C42" i="13"/>
  <c r="E42" i="13"/>
  <c r="F42" i="13"/>
  <c r="G42" i="13"/>
  <c r="A43" i="13"/>
  <c r="B43" i="13"/>
  <c r="C43" i="13"/>
  <c r="E43" i="13"/>
  <c r="F43" i="13"/>
  <c r="G43" i="13"/>
  <c r="A44" i="13"/>
  <c r="B44" i="13"/>
  <c r="C44" i="13"/>
  <c r="E44" i="13"/>
  <c r="F44" i="13"/>
  <c r="G44" i="13"/>
  <c r="A45" i="13"/>
  <c r="B45" i="13"/>
  <c r="C45" i="13"/>
  <c r="E45" i="13"/>
  <c r="F45" i="13"/>
  <c r="G45" i="13"/>
  <c r="A46" i="13"/>
  <c r="B46" i="13"/>
  <c r="C46" i="13"/>
  <c r="E46" i="13"/>
  <c r="F46" i="13"/>
  <c r="G46" i="13"/>
  <c r="A47" i="13"/>
  <c r="B47" i="13"/>
  <c r="C47" i="13"/>
  <c r="E47" i="13"/>
  <c r="F47" i="13"/>
  <c r="G47" i="13"/>
  <c r="A48" i="13"/>
  <c r="B48" i="13"/>
  <c r="C48" i="13"/>
  <c r="E48" i="13"/>
  <c r="F48" i="13"/>
  <c r="G48" i="13"/>
  <c r="A49" i="13"/>
  <c r="B49" i="13"/>
  <c r="C49" i="13"/>
  <c r="E49" i="13"/>
  <c r="F49" i="13"/>
  <c r="G49" i="13"/>
  <c r="A50" i="13"/>
  <c r="B50" i="13"/>
  <c r="C50" i="13"/>
  <c r="E50" i="13"/>
  <c r="F50" i="13"/>
  <c r="G50" i="13"/>
  <c r="A51" i="13"/>
  <c r="B51" i="13"/>
  <c r="C51" i="13"/>
  <c r="E51" i="13"/>
  <c r="F51" i="13"/>
  <c r="G51" i="13"/>
  <c r="A52" i="13"/>
  <c r="B52" i="13"/>
  <c r="C52" i="13"/>
  <c r="E52" i="13"/>
  <c r="F52" i="13"/>
  <c r="G52" i="13"/>
  <c r="A53" i="13"/>
  <c r="B53" i="13"/>
  <c r="C53" i="13"/>
  <c r="E53" i="13"/>
  <c r="F53" i="13"/>
  <c r="G53" i="13"/>
  <c r="A54" i="13"/>
  <c r="B54" i="13"/>
  <c r="C54" i="13"/>
  <c r="E54" i="13"/>
  <c r="F54" i="13"/>
  <c r="G54" i="13"/>
  <c r="A55" i="13"/>
  <c r="B55" i="13"/>
  <c r="C55" i="13"/>
  <c r="E55" i="13"/>
  <c r="F55" i="13"/>
  <c r="G55" i="13"/>
  <c r="A56" i="13"/>
  <c r="B56" i="13"/>
  <c r="C56" i="13"/>
  <c r="E56" i="13"/>
  <c r="F56" i="13"/>
  <c r="G56" i="13"/>
  <c r="A57" i="13"/>
  <c r="B57" i="13"/>
  <c r="C57" i="13"/>
  <c r="E57" i="13"/>
  <c r="F57" i="13"/>
  <c r="G57" i="13"/>
  <c r="A58" i="13"/>
  <c r="B58" i="13"/>
  <c r="C58" i="13"/>
  <c r="E58" i="13"/>
  <c r="F58" i="13"/>
  <c r="G58" i="13"/>
  <c r="A59" i="13"/>
  <c r="B59" i="13"/>
  <c r="C59" i="13"/>
  <c r="E59" i="13"/>
  <c r="F59" i="13"/>
  <c r="G59" i="13"/>
  <c r="A60" i="13"/>
  <c r="B60" i="13"/>
  <c r="C60" i="13"/>
  <c r="E60" i="13"/>
  <c r="F60" i="13"/>
  <c r="G60" i="13"/>
  <c r="A61" i="13"/>
  <c r="B61" i="13"/>
  <c r="C61" i="13"/>
  <c r="E61" i="13"/>
  <c r="F61" i="13"/>
  <c r="G61" i="13"/>
  <c r="A62" i="13"/>
  <c r="B62" i="13"/>
  <c r="C62" i="13"/>
  <c r="E62" i="13"/>
  <c r="F62" i="13"/>
  <c r="G62" i="13"/>
  <c r="A63" i="13"/>
  <c r="B63" i="13"/>
  <c r="C63" i="13"/>
  <c r="E63" i="13"/>
  <c r="F63" i="13"/>
  <c r="G63" i="13"/>
  <c r="A64" i="13"/>
  <c r="B64" i="13"/>
  <c r="C64" i="13"/>
  <c r="E64" i="13"/>
  <c r="F64" i="13"/>
  <c r="G64" i="13"/>
  <c r="A65" i="13"/>
  <c r="B65" i="13"/>
  <c r="C65" i="13"/>
  <c r="E65" i="13"/>
  <c r="F65" i="13"/>
  <c r="G65" i="13"/>
  <c r="A66" i="13"/>
  <c r="B66" i="13"/>
  <c r="C66" i="13"/>
  <c r="E66" i="13"/>
  <c r="F66" i="13"/>
  <c r="G66" i="13"/>
  <c r="A67" i="13"/>
  <c r="B67" i="13"/>
  <c r="C67" i="13"/>
  <c r="E67" i="13"/>
  <c r="F67" i="13"/>
  <c r="G67" i="13"/>
  <c r="A68" i="13"/>
  <c r="B68" i="13"/>
  <c r="C68" i="13"/>
  <c r="E68" i="13"/>
  <c r="F68" i="13"/>
  <c r="G68" i="13"/>
  <c r="A69" i="13"/>
  <c r="B69" i="13"/>
  <c r="C69" i="13"/>
  <c r="E69" i="13"/>
  <c r="F69" i="13"/>
  <c r="G69" i="13"/>
  <c r="A70" i="13"/>
  <c r="B70" i="13"/>
  <c r="C70" i="13"/>
  <c r="E70" i="13"/>
  <c r="F70" i="13"/>
  <c r="G70" i="13"/>
  <c r="A71" i="13"/>
  <c r="B71" i="13"/>
  <c r="C71" i="13"/>
  <c r="E71" i="13"/>
  <c r="F71" i="13"/>
  <c r="G71" i="13"/>
  <c r="A72" i="13"/>
  <c r="B72" i="13"/>
  <c r="C72" i="13"/>
  <c r="E72" i="13"/>
  <c r="F72" i="13"/>
  <c r="G72" i="13"/>
  <c r="A73" i="13"/>
  <c r="B73" i="13"/>
  <c r="C73" i="13"/>
  <c r="E73" i="13"/>
  <c r="F73" i="13"/>
  <c r="G73" i="13"/>
  <c r="A74" i="13"/>
  <c r="B74" i="13"/>
  <c r="C74" i="13"/>
  <c r="E74" i="13"/>
  <c r="F74" i="13"/>
  <c r="G74" i="13"/>
  <c r="A75" i="13"/>
  <c r="B75" i="13"/>
  <c r="C75" i="13"/>
  <c r="E75" i="13"/>
  <c r="F75" i="13"/>
  <c r="G75" i="13"/>
  <c r="A76" i="13"/>
  <c r="B76" i="13"/>
  <c r="C76" i="13"/>
  <c r="E76" i="13"/>
  <c r="F76" i="13"/>
  <c r="G76" i="13"/>
  <c r="A77" i="13"/>
  <c r="B77" i="13"/>
  <c r="C77" i="13"/>
  <c r="E77" i="13"/>
  <c r="F77" i="13"/>
  <c r="G77" i="13"/>
  <c r="A78" i="13"/>
  <c r="B78" i="13"/>
  <c r="C78" i="13"/>
  <c r="E78" i="13"/>
  <c r="F78" i="13"/>
  <c r="G78" i="13"/>
  <c r="A79" i="13"/>
  <c r="B79" i="13"/>
  <c r="C79" i="13"/>
  <c r="E79" i="13"/>
  <c r="F79" i="13"/>
  <c r="G79" i="13"/>
  <c r="A80" i="13"/>
  <c r="B80" i="13"/>
  <c r="C80" i="13"/>
  <c r="E80" i="13"/>
  <c r="F80" i="13"/>
  <c r="G80" i="13"/>
  <c r="A81" i="13"/>
  <c r="B81" i="13"/>
  <c r="C81" i="13"/>
  <c r="E81" i="13"/>
  <c r="F81" i="13"/>
  <c r="G81" i="13"/>
  <c r="A82" i="13"/>
  <c r="B82" i="13"/>
  <c r="C82" i="13"/>
  <c r="E82" i="13"/>
  <c r="F82" i="13"/>
  <c r="G82" i="13"/>
  <c r="A83" i="13"/>
  <c r="B83" i="13"/>
  <c r="C83" i="13"/>
  <c r="E83" i="13"/>
  <c r="F83" i="13"/>
  <c r="G83" i="13"/>
  <c r="A84" i="13"/>
  <c r="B84" i="13"/>
  <c r="C84" i="13"/>
  <c r="E84" i="13"/>
  <c r="F84" i="13"/>
  <c r="G84" i="13"/>
  <c r="A85" i="13"/>
  <c r="B85" i="13"/>
  <c r="C85" i="13"/>
  <c r="E85" i="13"/>
  <c r="F85" i="13"/>
  <c r="G85" i="13"/>
  <c r="A86" i="13"/>
  <c r="B86" i="13"/>
  <c r="C86" i="13"/>
  <c r="E86" i="13"/>
  <c r="F86" i="13"/>
  <c r="G86" i="13"/>
  <c r="A87" i="13"/>
  <c r="B87" i="13"/>
  <c r="C87" i="13"/>
  <c r="E87" i="13"/>
  <c r="F87" i="13"/>
  <c r="G87" i="13"/>
  <c r="A88" i="13"/>
  <c r="B88" i="13"/>
  <c r="C88" i="13"/>
  <c r="E88" i="13"/>
  <c r="F88" i="13"/>
  <c r="G88" i="13"/>
  <c r="A89" i="13"/>
  <c r="B89" i="13"/>
  <c r="C89" i="13"/>
  <c r="E89" i="13"/>
  <c r="F89" i="13"/>
  <c r="G89" i="13"/>
  <c r="A90" i="13"/>
  <c r="B90" i="13"/>
  <c r="C90" i="13"/>
  <c r="E90" i="13"/>
  <c r="F90" i="13"/>
  <c r="G90" i="13"/>
  <c r="A91" i="13"/>
  <c r="B91" i="13"/>
  <c r="C91" i="13"/>
  <c r="E91" i="13"/>
  <c r="F91" i="13"/>
  <c r="G91" i="13"/>
  <c r="A92" i="13"/>
  <c r="B92" i="13"/>
  <c r="C92" i="13"/>
  <c r="E92" i="13"/>
  <c r="F92" i="13"/>
  <c r="G92" i="13"/>
  <c r="A93" i="13"/>
  <c r="B93" i="13"/>
  <c r="C93" i="13"/>
  <c r="E93" i="13"/>
  <c r="F93" i="13"/>
  <c r="G93" i="13"/>
  <c r="A94" i="13"/>
  <c r="B94" i="13"/>
  <c r="C94" i="13"/>
  <c r="E94" i="13"/>
  <c r="F94" i="13"/>
  <c r="G94" i="13"/>
  <c r="A95" i="13"/>
  <c r="B95" i="13"/>
  <c r="C95" i="13"/>
  <c r="E95" i="13"/>
  <c r="F95" i="13"/>
  <c r="G95" i="13"/>
  <c r="A96" i="13"/>
  <c r="B96" i="13"/>
  <c r="C96" i="13"/>
  <c r="E96" i="13"/>
  <c r="F96" i="13"/>
  <c r="G96" i="13"/>
  <c r="A97" i="13"/>
  <c r="B97" i="13"/>
  <c r="C97" i="13"/>
  <c r="E97" i="13"/>
  <c r="F97" i="13"/>
  <c r="G97" i="13"/>
  <c r="A98" i="13"/>
  <c r="B98" i="13"/>
  <c r="C98" i="13"/>
  <c r="E98" i="13"/>
  <c r="F98" i="13"/>
  <c r="G98" i="13"/>
  <c r="A99" i="13"/>
  <c r="B99" i="13"/>
  <c r="C99" i="13"/>
  <c r="E99" i="13"/>
  <c r="F99" i="13"/>
  <c r="G99" i="13"/>
  <c r="A100" i="13"/>
  <c r="B100" i="13"/>
  <c r="C100" i="13"/>
  <c r="E100" i="13"/>
  <c r="F100" i="13"/>
  <c r="G100" i="13"/>
  <c r="A101" i="13"/>
  <c r="B101" i="13"/>
  <c r="C101" i="13"/>
  <c r="E101" i="13"/>
  <c r="F101" i="13"/>
  <c r="G101" i="13"/>
  <c r="A102" i="13"/>
  <c r="B102" i="13"/>
  <c r="C102" i="13"/>
  <c r="E102" i="13"/>
  <c r="F102" i="13"/>
  <c r="G102" i="13"/>
  <c r="A103" i="13"/>
  <c r="B103" i="13"/>
  <c r="C103" i="13"/>
  <c r="E103" i="13"/>
  <c r="F103" i="13"/>
  <c r="G103" i="13"/>
  <c r="A104" i="13"/>
  <c r="B104" i="13"/>
  <c r="C104" i="13"/>
  <c r="E104" i="13"/>
  <c r="F104" i="13"/>
  <c r="G104" i="13"/>
  <c r="A105" i="13"/>
  <c r="B105" i="13"/>
  <c r="C105" i="13"/>
  <c r="E105" i="13"/>
  <c r="F105" i="13"/>
  <c r="G105" i="13"/>
  <c r="A106" i="13"/>
  <c r="B106" i="13"/>
  <c r="C106" i="13"/>
  <c r="E106" i="13"/>
  <c r="F106" i="13"/>
  <c r="G106" i="13"/>
  <c r="A107" i="13"/>
  <c r="B107" i="13"/>
  <c r="C107" i="13"/>
  <c r="E107" i="13"/>
  <c r="F107" i="13"/>
  <c r="G107" i="13"/>
  <c r="A108" i="13"/>
  <c r="B108" i="13"/>
  <c r="C108" i="13"/>
  <c r="E108" i="13"/>
  <c r="F108" i="13"/>
  <c r="G108" i="13"/>
  <c r="A109" i="13"/>
  <c r="B109" i="13"/>
  <c r="C109" i="13"/>
  <c r="E109" i="13"/>
  <c r="F109" i="13"/>
  <c r="G109" i="13"/>
  <c r="A110" i="13"/>
  <c r="B110" i="13"/>
  <c r="C110" i="13"/>
  <c r="E110" i="13"/>
  <c r="F110" i="13"/>
  <c r="G110" i="13"/>
  <c r="A111" i="13"/>
  <c r="B111" i="13"/>
  <c r="C111" i="13"/>
  <c r="E111" i="13"/>
  <c r="F111" i="13"/>
  <c r="G111" i="13"/>
  <c r="A112" i="13"/>
  <c r="B112" i="13"/>
  <c r="C112" i="13"/>
  <c r="E112" i="13"/>
  <c r="F112" i="13"/>
  <c r="G112" i="13"/>
  <c r="A113" i="13"/>
  <c r="B113" i="13"/>
  <c r="C113" i="13"/>
  <c r="E113" i="13"/>
  <c r="F113" i="13"/>
  <c r="G113" i="13"/>
  <c r="A114" i="13"/>
  <c r="B114" i="13"/>
  <c r="C114" i="13"/>
  <c r="E114" i="13"/>
  <c r="F114" i="13"/>
  <c r="G114" i="13"/>
  <c r="A115" i="13"/>
  <c r="B115" i="13"/>
  <c r="C115" i="13"/>
  <c r="E115" i="13"/>
  <c r="F115" i="13"/>
  <c r="G115" i="13"/>
  <c r="A116" i="13"/>
  <c r="B116" i="13"/>
  <c r="C116" i="13"/>
  <c r="E116" i="13"/>
  <c r="F116" i="13"/>
  <c r="G116" i="13"/>
  <c r="A117" i="13"/>
  <c r="B117" i="13"/>
  <c r="C117" i="13"/>
  <c r="E117" i="13"/>
  <c r="F117" i="13"/>
  <c r="G117" i="13"/>
  <c r="A118" i="13"/>
  <c r="B118" i="13"/>
  <c r="C118" i="13"/>
  <c r="E118" i="13"/>
  <c r="F118" i="13"/>
  <c r="G118" i="13"/>
  <c r="A119" i="13"/>
  <c r="B119" i="13"/>
  <c r="C119" i="13"/>
  <c r="E119" i="13"/>
  <c r="F119" i="13"/>
  <c r="G119" i="13"/>
  <c r="A120" i="13"/>
  <c r="B120" i="13"/>
  <c r="C120" i="13"/>
  <c r="E120" i="13"/>
  <c r="F120" i="13"/>
  <c r="G120" i="13"/>
  <c r="A121" i="13"/>
  <c r="B121" i="13"/>
  <c r="C121" i="13"/>
  <c r="E121" i="13"/>
  <c r="F121" i="13"/>
  <c r="G121" i="13"/>
  <c r="A122" i="13"/>
  <c r="B122" i="13"/>
  <c r="C122" i="13"/>
  <c r="E122" i="13"/>
  <c r="F122" i="13"/>
  <c r="G122" i="13"/>
  <c r="A123" i="13"/>
  <c r="B123" i="13"/>
  <c r="C123" i="13"/>
  <c r="E123" i="13"/>
  <c r="F123" i="13"/>
  <c r="G123" i="13"/>
  <c r="A124" i="13"/>
  <c r="B124" i="13"/>
  <c r="C124" i="13"/>
  <c r="E124" i="13"/>
  <c r="F124" i="13"/>
  <c r="G124" i="13"/>
  <c r="A125" i="13"/>
  <c r="B125" i="13"/>
  <c r="C125" i="13"/>
  <c r="E125" i="13"/>
  <c r="F125" i="13"/>
  <c r="G125" i="13"/>
  <c r="A126" i="13"/>
  <c r="B126" i="13"/>
  <c r="C126" i="13"/>
  <c r="E126" i="13"/>
  <c r="F126" i="13"/>
  <c r="G126" i="13"/>
  <c r="A127" i="13"/>
  <c r="B127" i="13"/>
  <c r="C127" i="13"/>
  <c r="E127" i="13"/>
  <c r="F127" i="13"/>
  <c r="G127" i="13"/>
  <c r="A128" i="13"/>
  <c r="B128" i="13"/>
  <c r="C128" i="13"/>
  <c r="E128" i="13"/>
  <c r="F128" i="13"/>
  <c r="G128" i="13"/>
  <c r="A129" i="13"/>
  <c r="B129" i="13"/>
  <c r="C129" i="13"/>
  <c r="E129" i="13"/>
  <c r="F129" i="13"/>
  <c r="G129" i="13"/>
  <c r="A130" i="13"/>
  <c r="B130" i="13"/>
  <c r="C130" i="13"/>
  <c r="E130" i="13"/>
  <c r="F130" i="13"/>
  <c r="G130" i="13"/>
  <c r="A131" i="13"/>
  <c r="B131" i="13"/>
  <c r="C131" i="13"/>
  <c r="E131" i="13"/>
  <c r="F131" i="13"/>
  <c r="G131" i="13"/>
  <c r="A132" i="13"/>
  <c r="B132" i="13"/>
  <c r="C132" i="13"/>
  <c r="E132" i="13"/>
  <c r="F132" i="13"/>
  <c r="G132" i="13"/>
  <c r="A133" i="13"/>
  <c r="B133" i="13"/>
  <c r="C133" i="13"/>
  <c r="E133" i="13"/>
  <c r="F133" i="13"/>
  <c r="G133" i="13"/>
  <c r="A134" i="13"/>
  <c r="B134" i="13"/>
  <c r="C134" i="13"/>
  <c r="E134" i="13"/>
  <c r="F134" i="13"/>
  <c r="G134" i="13"/>
  <c r="A135" i="13"/>
  <c r="B135" i="13"/>
  <c r="C135" i="13"/>
  <c r="E135" i="13"/>
  <c r="F135" i="13"/>
  <c r="G135" i="13"/>
  <c r="A136" i="13"/>
  <c r="B136" i="13"/>
  <c r="C136" i="13"/>
  <c r="E136" i="13"/>
  <c r="F136" i="13"/>
  <c r="G136" i="13"/>
  <c r="A137" i="13"/>
  <c r="B137" i="13"/>
  <c r="C137" i="13"/>
  <c r="E137" i="13"/>
  <c r="F137" i="13"/>
  <c r="G137" i="13"/>
  <c r="A138" i="13"/>
  <c r="B138" i="13"/>
  <c r="C138" i="13"/>
  <c r="E138" i="13"/>
  <c r="F138" i="13"/>
  <c r="G138" i="13"/>
  <c r="A139" i="13"/>
  <c r="B139" i="13"/>
  <c r="C139" i="13"/>
  <c r="E139" i="13"/>
  <c r="F139" i="13"/>
  <c r="G139" i="13"/>
  <c r="A140" i="13"/>
  <c r="B140" i="13"/>
  <c r="C140" i="13"/>
  <c r="E140" i="13"/>
  <c r="F140" i="13"/>
  <c r="G140" i="13"/>
  <c r="A141" i="13"/>
  <c r="B141" i="13"/>
  <c r="C141" i="13"/>
  <c r="E141" i="13"/>
  <c r="F141" i="13"/>
  <c r="G141" i="13"/>
  <c r="A142" i="13"/>
  <c r="B142" i="13"/>
  <c r="C142" i="13"/>
  <c r="E142" i="13"/>
  <c r="F142" i="13"/>
  <c r="G142" i="13"/>
  <c r="A143" i="13"/>
  <c r="B143" i="13"/>
  <c r="C143" i="13"/>
  <c r="E143" i="13"/>
  <c r="F143" i="13"/>
  <c r="G143" i="13"/>
  <c r="A144" i="13"/>
  <c r="B144" i="13"/>
  <c r="C144" i="13"/>
  <c r="E144" i="13"/>
  <c r="F144" i="13"/>
  <c r="G144" i="13"/>
  <c r="A145" i="13"/>
  <c r="B145" i="13"/>
  <c r="C145" i="13"/>
  <c r="E145" i="13"/>
  <c r="F145" i="13"/>
  <c r="G145" i="13"/>
  <c r="A146" i="13"/>
  <c r="B146" i="13"/>
  <c r="C146" i="13"/>
  <c r="E146" i="13"/>
  <c r="F146" i="13"/>
  <c r="G146" i="13"/>
  <c r="A147" i="13"/>
  <c r="B147" i="13"/>
  <c r="C147" i="13"/>
  <c r="E147" i="13"/>
  <c r="F147" i="13"/>
  <c r="G147" i="13"/>
  <c r="A148" i="13"/>
  <c r="B148" i="13"/>
  <c r="C148" i="13"/>
  <c r="E148" i="13"/>
  <c r="F148" i="13"/>
  <c r="G148" i="13"/>
  <c r="A149" i="13"/>
  <c r="B149" i="13"/>
  <c r="C149" i="13"/>
  <c r="E149" i="13"/>
  <c r="F149" i="13"/>
  <c r="G149" i="13"/>
  <c r="A150" i="13"/>
  <c r="B150" i="13"/>
  <c r="C150" i="13"/>
  <c r="E150" i="13"/>
  <c r="F150" i="13"/>
  <c r="G150" i="13"/>
  <c r="A151" i="13"/>
  <c r="B151" i="13"/>
  <c r="C151" i="13"/>
  <c r="E151" i="13"/>
  <c r="F151" i="13"/>
  <c r="G151" i="13"/>
  <c r="A152" i="13"/>
  <c r="B152" i="13"/>
  <c r="C152" i="13"/>
  <c r="E152" i="13"/>
  <c r="F152" i="13"/>
  <c r="G152" i="13"/>
  <c r="A153" i="13"/>
  <c r="B153" i="13"/>
  <c r="C153" i="13"/>
  <c r="E153" i="13"/>
  <c r="F153" i="13"/>
  <c r="G153" i="13"/>
  <c r="A154" i="13"/>
  <c r="B154" i="13"/>
  <c r="C154" i="13"/>
  <c r="E154" i="13"/>
  <c r="F154" i="13"/>
  <c r="G154" i="13"/>
  <c r="A155" i="13"/>
  <c r="B155" i="13"/>
  <c r="C155" i="13"/>
  <c r="E155" i="13"/>
  <c r="F155" i="13"/>
  <c r="G155" i="13"/>
  <c r="A156" i="13"/>
  <c r="B156" i="13"/>
  <c r="C156" i="13"/>
  <c r="E156" i="13"/>
  <c r="F156" i="13"/>
  <c r="G156" i="13"/>
  <c r="A157" i="13"/>
  <c r="B157" i="13"/>
  <c r="C157" i="13"/>
  <c r="E157" i="13"/>
  <c r="F157" i="13"/>
  <c r="G157" i="13"/>
  <c r="A158" i="13"/>
  <c r="B158" i="13"/>
  <c r="C158" i="13"/>
  <c r="E158" i="13"/>
  <c r="F158" i="13"/>
  <c r="G158" i="13"/>
  <c r="A159" i="13"/>
  <c r="B159" i="13"/>
  <c r="C159" i="13"/>
  <c r="E159" i="13"/>
  <c r="F159" i="13"/>
  <c r="G159" i="13"/>
  <c r="A160" i="13"/>
  <c r="B160" i="13"/>
  <c r="C160" i="13"/>
  <c r="E160" i="13"/>
  <c r="F160" i="13"/>
  <c r="G160" i="13"/>
  <c r="A161" i="13"/>
  <c r="B161" i="13"/>
  <c r="C161" i="13"/>
  <c r="E161" i="13"/>
  <c r="F161" i="13"/>
  <c r="G161" i="13"/>
  <c r="A162" i="13"/>
  <c r="B162" i="13"/>
  <c r="C162" i="13"/>
  <c r="E162" i="13"/>
  <c r="F162" i="13"/>
  <c r="G162" i="13"/>
  <c r="A163" i="13"/>
  <c r="B163" i="13"/>
  <c r="C163" i="13"/>
  <c r="E163" i="13"/>
  <c r="F163" i="13"/>
  <c r="G163" i="13"/>
  <c r="A164" i="13"/>
  <c r="B164" i="13"/>
  <c r="C164" i="13"/>
  <c r="E164" i="13"/>
  <c r="F164" i="13"/>
  <c r="G164" i="13"/>
  <c r="A165" i="13"/>
  <c r="B165" i="13"/>
  <c r="C165" i="13"/>
  <c r="E165" i="13"/>
  <c r="F165" i="13"/>
  <c r="G165" i="13"/>
  <c r="A166" i="13"/>
  <c r="B166" i="13"/>
  <c r="C166" i="13"/>
  <c r="E166" i="13"/>
  <c r="F166" i="13"/>
  <c r="G166" i="13"/>
  <c r="A167" i="13"/>
  <c r="B167" i="13"/>
  <c r="C167" i="13"/>
  <c r="E167" i="13"/>
  <c r="F167" i="13"/>
  <c r="G167" i="13"/>
  <c r="A168" i="13"/>
  <c r="B168" i="13"/>
  <c r="C168" i="13"/>
  <c r="E168" i="13"/>
  <c r="F168" i="13"/>
  <c r="G168" i="13"/>
  <c r="A169" i="13"/>
  <c r="B169" i="13"/>
  <c r="C169" i="13"/>
  <c r="E169" i="13"/>
  <c r="F169" i="13"/>
  <c r="G169" i="13"/>
  <c r="A170" i="13"/>
  <c r="B170" i="13"/>
  <c r="C170" i="13"/>
  <c r="E170" i="13"/>
  <c r="F170" i="13"/>
  <c r="G170" i="13"/>
  <c r="A171" i="13"/>
  <c r="B171" i="13"/>
  <c r="C171" i="13"/>
  <c r="E171" i="13"/>
  <c r="F171" i="13"/>
  <c r="G171" i="13"/>
  <c r="A172" i="13"/>
  <c r="B172" i="13"/>
  <c r="C172" i="13"/>
  <c r="E172" i="13"/>
  <c r="F172" i="13"/>
  <c r="G172" i="13"/>
  <c r="A173" i="13"/>
  <c r="B173" i="13"/>
  <c r="C173" i="13"/>
  <c r="E173" i="13"/>
  <c r="F173" i="13"/>
  <c r="G173" i="13"/>
  <c r="A174" i="13"/>
  <c r="B174" i="13"/>
  <c r="C174" i="13"/>
  <c r="E174" i="13"/>
  <c r="F174" i="13"/>
  <c r="G174" i="13"/>
  <c r="A175" i="13"/>
  <c r="B175" i="13"/>
  <c r="C175" i="13"/>
  <c r="E175" i="13"/>
  <c r="F175" i="13"/>
  <c r="G175" i="13"/>
  <c r="A176" i="13"/>
  <c r="B176" i="13"/>
  <c r="C176" i="13"/>
  <c r="E176" i="13"/>
  <c r="F176" i="13"/>
  <c r="G176" i="13"/>
  <c r="A177" i="13"/>
  <c r="B177" i="13"/>
  <c r="C177" i="13"/>
  <c r="E177" i="13"/>
  <c r="F177" i="13"/>
  <c r="G177" i="13"/>
  <c r="A178" i="13"/>
  <c r="B178" i="13"/>
  <c r="C178" i="13"/>
  <c r="E178" i="13"/>
  <c r="F178" i="13"/>
  <c r="G178" i="13"/>
  <c r="A179" i="13"/>
  <c r="B179" i="13"/>
  <c r="C179" i="13"/>
  <c r="E179" i="13"/>
  <c r="F179" i="13"/>
  <c r="G179" i="13"/>
  <c r="A180" i="13"/>
  <c r="B180" i="13"/>
  <c r="C180" i="13"/>
  <c r="E180" i="13"/>
  <c r="F180" i="13"/>
  <c r="G180" i="13"/>
  <c r="A181" i="13"/>
  <c r="B181" i="13"/>
  <c r="C181" i="13"/>
  <c r="E181" i="13"/>
  <c r="F181" i="13"/>
  <c r="G181" i="13"/>
  <c r="A182" i="13"/>
  <c r="B182" i="13"/>
  <c r="C182" i="13"/>
  <c r="E182" i="13"/>
  <c r="F182" i="13"/>
  <c r="G182" i="13"/>
  <c r="A183" i="13"/>
  <c r="B183" i="13"/>
  <c r="C183" i="13"/>
  <c r="E183" i="13"/>
  <c r="F183" i="13"/>
  <c r="G183" i="13"/>
  <c r="A184" i="13"/>
  <c r="B184" i="13"/>
  <c r="C184" i="13"/>
  <c r="E184" i="13"/>
  <c r="F184" i="13"/>
  <c r="G184" i="13"/>
  <c r="A185" i="13"/>
  <c r="B185" i="13"/>
  <c r="C185" i="13"/>
  <c r="E185" i="13"/>
  <c r="F185" i="13"/>
  <c r="G185" i="13"/>
  <c r="A186" i="13"/>
  <c r="B186" i="13"/>
  <c r="C186" i="13"/>
  <c r="E186" i="13"/>
  <c r="F186" i="13"/>
  <c r="G186" i="13"/>
  <c r="A187" i="13"/>
  <c r="B187" i="13"/>
  <c r="C187" i="13"/>
  <c r="E187" i="13"/>
  <c r="F187" i="13"/>
  <c r="G187" i="13"/>
  <c r="A188" i="13"/>
  <c r="B188" i="13"/>
  <c r="C188" i="13"/>
  <c r="E188" i="13"/>
  <c r="F188" i="13"/>
  <c r="G188" i="13"/>
  <c r="A189" i="13"/>
  <c r="B189" i="13"/>
  <c r="C189" i="13"/>
  <c r="E189" i="13"/>
  <c r="F189" i="13"/>
  <c r="G189" i="13"/>
  <c r="A190" i="13"/>
  <c r="B190" i="13"/>
  <c r="C190" i="13"/>
  <c r="E190" i="13"/>
  <c r="F190" i="13"/>
  <c r="G190" i="13"/>
  <c r="A191" i="13"/>
  <c r="B191" i="13"/>
  <c r="C191" i="13"/>
  <c r="E191" i="13"/>
  <c r="F191" i="13"/>
  <c r="G191" i="13"/>
  <c r="A192" i="13"/>
  <c r="B192" i="13"/>
  <c r="C192" i="13"/>
  <c r="E192" i="13"/>
  <c r="F192" i="13"/>
  <c r="G192" i="13"/>
  <c r="A193" i="13"/>
  <c r="B193" i="13"/>
  <c r="C193" i="13"/>
  <c r="E193" i="13"/>
  <c r="F193" i="13"/>
  <c r="G193" i="13"/>
  <c r="A194" i="13"/>
  <c r="B194" i="13"/>
  <c r="C194" i="13"/>
  <c r="E194" i="13"/>
  <c r="F194" i="13"/>
  <c r="G194" i="13"/>
  <c r="A195" i="13"/>
  <c r="B195" i="13"/>
  <c r="C195" i="13"/>
  <c r="E195" i="13"/>
  <c r="F195" i="13"/>
  <c r="G195" i="13"/>
  <c r="A196" i="13"/>
  <c r="B196" i="13"/>
  <c r="C196" i="13"/>
  <c r="E196" i="13"/>
  <c r="F196" i="13"/>
  <c r="G196" i="13"/>
  <c r="A197" i="13"/>
  <c r="B197" i="13"/>
  <c r="C197" i="13"/>
  <c r="E197" i="13"/>
  <c r="F197" i="13"/>
  <c r="G197" i="13"/>
  <c r="A198" i="13"/>
  <c r="B198" i="13"/>
  <c r="C198" i="13"/>
  <c r="E198" i="13"/>
  <c r="F198" i="13"/>
  <c r="G198" i="13"/>
  <c r="A199" i="13"/>
  <c r="B199" i="13"/>
  <c r="C199" i="13"/>
  <c r="E199" i="13"/>
  <c r="F199" i="13"/>
  <c r="G199" i="13"/>
  <c r="A200" i="13"/>
  <c r="B200" i="13"/>
  <c r="C200" i="13"/>
  <c r="E200" i="13"/>
  <c r="F200" i="13"/>
  <c r="G200" i="13"/>
  <c r="A201" i="13"/>
  <c r="B201" i="13"/>
  <c r="C201" i="13"/>
  <c r="E201" i="13"/>
  <c r="F201" i="13"/>
  <c r="G201" i="13"/>
  <c r="A202" i="13"/>
  <c r="B202" i="13"/>
  <c r="C202" i="13"/>
  <c r="E202" i="13"/>
  <c r="F202" i="13"/>
  <c r="G202" i="13"/>
  <c r="A203" i="13"/>
  <c r="B203" i="13"/>
  <c r="C203" i="13"/>
  <c r="E203" i="13"/>
  <c r="F203" i="13"/>
  <c r="G203" i="13"/>
  <c r="A204" i="13"/>
  <c r="B204" i="13"/>
  <c r="C204" i="13"/>
  <c r="E204" i="13"/>
  <c r="F204" i="13"/>
  <c r="G204" i="13"/>
  <c r="A205" i="13"/>
  <c r="B205" i="13"/>
  <c r="C205" i="13"/>
  <c r="E205" i="13"/>
  <c r="F205" i="13"/>
  <c r="G205" i="13"/>
  <c r="A206" i="13"/>
  <c r="B206" i="13"/>
  <c r="C206" i="13"/>
  <c r="E206" i="13"/>
  <c r="F206" i="13"/>
  <c r="G206" i="13"/>
  <c r="A207" i="13"/>
  <c r="B207" i="13"/>
  <c r="C207" i="13"/>
  <c r="E207" i="13"/>
  <c r="F207" i="13"/>
  <c r="G207" i="13"/>
  <c r="A208" i="13"/>
  <c r="B208" i="13"/>
  <c r="C208" i="13"/>
  <c r="E208" i="13"/>
  <c r="F208" i="13"/>
  <c r="G208" i="13"/>
  <c r="A209" i="13"/>
  <c r="B209" i="13"/>
  <c r="C209" i="13"/>
  <c r="E209" i="13"/>
  <c r="F209" i="13"/>
  <c r="G209" i="13"/>
  <c r="A210" i="13"/>
  <c r="B210" i="13"/>
  <c r="C210" i="13"/>
  <c r="E210" i="13"/>
  <c r="F210" i="13"/>
  <c r="G210" i="13"/>
  <c r="A211" i="13"/>
  <c r="B211" i="13"/>
  <c r="C211" i="13"/>
  <c r="E211" i="13"/>
  <c r="F211" i="13"/>
  <c r="G211" i="13"/>
  <c r="A212" i="13"/>
  <c r="B212" i="13"/>
  <c r="C212" i="13"/>
  <c r="E212" i="13"/>
  <c r="F212" i="13"/>
  <c r="G212" i="13"/>
  <c r="A213" i="13"/>
  <c r="B213" i="13"/>
  <c r="C213" i="13"/>
  <c r="E213" i="13"/>
  <c r="F213" i="13"/>
  <c r="G213" i="13"/>
  <c r="A214" i="13"/>
  <c r="B214" i="13"/>
  <c r="C214" i="13"/>
  <c r="E214" i="13"/>
  <c r="F214" i="13"/>
  <c r="G214" i="13"/>
  <c r="A215" i="13"/>
  <c r="B215" i="13"/>
  <c r="C215" i="13"/>
  <c r="E215" i="13"/>
  <c r="F215" i="13"/>
  <c r="G215" i="13"/>
  <c r="A216" i="13"/>
  <c r="B216" i="13"/>
  <c r="C216" i="13"/>
  <c r="E216" i="13"/>
  <c r="F216" i="13"/>
  <c r="G216" i="13"/>
  <c r="A217" i="13"/>
  <c r="B217" i="13"/>
  <c r="C217" i="13"/>
  <c r="E217" i="13"/>
  <c r="F217" i="13"/>
  <c r="G217" i="13"/>
  <c r="B19" i="13"/>
  <c r="A29" i="13"/>
  <c r="B29" i="13"/>
  <c r="C29" i="13"/>
  <c r="E29" i="13"/>
  <c r="F29" i="13"/>
  <c r="G29" i="13"/>
  <c r="A30" i="13"/>
  <c r="B30" i="13"/>
  <c r="C30" i="13"/>
  <c r="E30" i="13"/>
  <c r="F30" i="13"/>
  <c r="G30" i="13"/>
  <c r="A31" i="13"/>
  <c r="B31" i="13"/>
  <c r="C31" i="13"/>
  <c r="E31" i="13"/>
  <c r="F31" i="13"/>
  <c r="G31" i="13"/>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F9" i="12"/>
  <c r="AS13" i="2"/>
  <c r="AT13" i="2" s="1"/>
  <c r="AS14" i="2"/>
  <c r="AT14" i="2" s="1"/>
  <c r="AS15" i="2"/>
  <c r="AT15" i="2" s="1"/>
  <c r="AS16" i="2"/>
  <c r="AT16" i="2" s="1"/>
  <c r="AS17" i="2"/>
  <c r="AT17" i="2" s="1"/>
  <c r="AS18" i="2"/>
  <c r="AT18" i="2" s="1"/>
  <c r="AS19" i="2"/>
  <c r="AT19" i="2" s="1"/>
  <c r="AS20" i="2"/>
  <c r="AT20" i="2" s="1"/>
  <c r="AS21" i="2"/>
  <c r="AT21" i="2" s="1"/>
  <c r="AS22" i="2"/>
  <c r="AT22" i="2" s="1"/>
  <c r="AS23" i="2"/>
  <c r="AT23" i="2" s="1"/>
  <c r="AS24" i="2"/>
  <c r="AT24" i="2" s="1"/>
  <c r="AS25" i="2"/>
  <c r="AT25" i="2" s="1"/>
  <c r="AS26" i="2"/>
  <c r="AT26" i="2" s="1"/>
  <c r="AS27" i="2"/>
  <c r="AT27" i="2" s="1"/>
  <c r="AS28" i="2"/>
  <c r="AT28" i="2" s="1"/>
  <c r="AS29" i="2"/>
  <c r="AT29" i="2" s="1"/>
  <c r="AS30" i="2"/>
  <c r="AT30" i="2" s="1"/>
  <c r="AS31" i="2"/>
  <c r="AT31" i="2" s="1"/>
  <c r="AS32" i="2"/>
  <c r="AT32" i="2" s="1"/>
  <c r="AS33" i="2"/>
  <c r="AT33" i="2" s="1"/>
  <c r="AS34" i="2"/>
  <c r="AT34" i="2" s="1"/>
  <c r="AS35" i="2"/>
  <c r="AT35" i="2" s="1"/>
  <c r="AS36" i="2"/>
  <c r="AT36" i="2" s="1"/>
  <c r="AS37" i="2"/>
  <c r="AT37" i="2" s="1"/>
  <c r="AS38" i="2"/>
  <c r="AT38" i="2" s="1"/>
  <c r="T38" i="2" s="1"/>
  <c r="AS39" i="2"/>
  <c r="AT39" i="2" s="1"/>
  <c r="AS40" i="2"/>
  <c r="AT40" i="2" s="1"/>
  <c r="A9" i="12"/>
  <c r="Y5" i="2"/>
  <c r="F55" i="11"/>
  <c r="F28" i="13"/>
  <c r="H17" i="7"/>
  <c r="K10" i="7"/>
  <c r="C6" i="7"/>
  <c r="B28" i="13"/>
  <c r="B23" i="13"/>
  <c r="B17" i="13"/>
  <c r="E28" i="13"/>
  <c r="C28" i="13"/>
  <c r="A28" i="13"/>
  <c r="E9" i="12"/>
  <c r="D9" i="12"/>
  <c r="B9" i="12"/>
  <c r="B5" i="12"/>
  <c r="B3" i="12"/>
  <c r="L6" i="7"/>
  <c r="G17" i="7"/>
  <c r="C17" i="7"/>
  <c r="I23" i="7"/>
  <c r="T12" i="2" l="1"/>
  <c r="T30" i="2"/>
  <c r="T22" i="2"/>
  <c r="T14" i="2"/>
  <c r="T40" i="2"/>
  <c r="T32" i="2"/>
  <c r="T24" i="2"/>
  <c r="T16" i="2"/>
  <c r="T34" i="2"/>
  <c r="T26" i="2"/>
  <c r="T18" i="2"/>
  <c r="T36" i="2"/>
  <c r="T28" i="2"/>
  <c r="T20" i="2"/>
  <c r="T13" i="2"/>
  <c r="T21" i="2"/>
  <c r="T37" i="2"/>
  <c r="T29" i="2"/>
  <c r="T33" i="2"/>
  <c r="T25" i="2"/>
  <c r="T17" i="2"/>
  <c r="T19" i="2"/>
  <c r="T50" i="2"/>
  <c r="T42" i="2"/>
  <c r="T35" i="2"/>
  <c r="T49" i="2"/>
  <c r="T41" i="2"/>
  <c r="T51" i="2"/>
  <c r="T56" i="2"/>
  <c r="T48" i="2"/>
  <c r="T55" i="2"/>
  <c r="T47" i="2"/>
  <c r="T39" i="2"/>
  <c r="T31" i="2"/>
  <c r="T23" i="2"/>
  <c r="T15" i="2"/>
  <c r="T54" i="2"/>
  <c r="T46" i="2"/>
  <c r="T43" i="2"/>
  <c r="T27" i="2"/>
  <c r="T53" i="2"/>
  <c r="T45" i="2"/>
  <c r="T52" i="2"/>
  <c r="T44" i="2"/>
  <c r="T11" i="2"/>
  <c r="C28" i="7"/>
  <c r="O30" i="7"/>
  <c r="O32" i="7" s="1"/>
  <c r="O27" i="7"/>
  <c r="Q27" i="7" s="1"/>
  <c r="X12" i="2"/>
  <c r="K14" i="7"/>
  <c r="C26" i="7"/>
  <c r="X13" i="2"/>
  <c r="O24" i="7"/>
  <c r="R24" i="7" s="1"/>
  <c r="X15" i="2"/>
  <c r="T30" i="7"/>
  <c r="I22" i="7"/>
  <c r="C21" i="7"/>
  <c r="O22" i="7"/>
  <c r="O23" i="7"/>
  <c r="C29" i="7" l="1"/>
  <c r="O28" i="7"/>
  <c r="C13" i="13"/>
  <c r="E3" i="12"/>
  <c r="I30" i="7"/>
  <c r="I25" i="7"/>
  <c r="Q22" i="7"/>
  <c r="C30" i="7" l="1"/>
  <c r="O29" i="7"/>
  <c r="O31" i="7" s="1"/>
  <c r="O34" i="7" s="1"/>
  <c r="O25" i="7"/>
  <c r="N25" i="7" s="1"/>
  <c r="B5" i="8" l="1"/>
  <c r="R29" i="7"/>
  <c r="C18" i="6" l="1"/>
</calcChain>
</file>

<file path=xl/sharedStrings.xml><?xml version="1.0" encoding="utf-8"?>
<sst xmlns="http://schemas.openxmlformats.org/spreadsheetml/2006/main" count="1289" uniqueCount="361">
  <si>
    <t>FEATURES</t>
  </si>
  <si>
    <t>ORDER</t>
  </si>
  <si>
    <t>QUANTITY</t>
  </si>
  <si>
    <t>PRODUCT</t>
  </si>
  <si>
    <t>UNIT COST</t>
  </si>
  <si>
    <t>LOCATION NAME:</t>
  </si>
  <si>
    <t>TITLE</t>
  </si>
  <si>
    <t>AREA CODE REQUESTED</t>
  </si>
  <si>
    <t>CALLING PLAN</t>
  </si>
  <si>
    <t>FUNDING LINE FOR MONTHLY SERVICE</t>
  </si>
  <si>
    <t xml:space="preserve">FUND </t>
  </si>
  <si>
    <t>LOCATION CODE:</t>
  </si>
  <si>
    <t>CELLULAR USER INFORMATION FORM</t>
  </si>
  <si>
    <t>Service Plan</t>
  </si>
  <si>
    <t>Monthly Fee</t>
  </si>
  <si>
    <t>Calling Features</t>
  </si>
  <si>
    <t>**In Network – Calls to other Verizon Wireless customers</t>
  </si>
  <si>
    <t>Text, Picture, and Video Messaging</t>
  </si>
  <si>
    <t>Messaging Plan</t>
  </si>
  <si>
    <t>Features</t>
  </si>
  <si>
    <t>*Airtime applies when sending, receiving, and uploading picture and video messages</t>
  </si>
  <si>
    <t>Additional Cost Per Minute</t>
  </si>
  <si>
    <t>*Night hrs 9:01 PM-5:59 AM, Mon-Fri.   Weekend hrs 12:00 AM Sat.-11:59 PM Sun.</t>
  </si>
  <si>
    <t>INSTRUCTIONS</t>
  </si>
  <si>
    <t>Follow the steps below to complete this form.</t>
  </si>
  <si>
    <r>
      <t>MODEL OF CELL PHONE ORDERED</t>
    </r>
    <r>
      <rPr>
        <sz val="10"/>
        <color indexed="16"/>
        <rFont val="Arial"/>
        <family val="2"/>
      </rPr>
      <t/>
    </r>
  </si>
  <si>
    <t>Step 1</t>
  </si>
  <si>
    <t>Step 2</t>
  </si>
  <si>
    <t>Step 3</t>
  </si>
  <si>
    <t>Step 4</t>
  </si>
  <si>
    <t>Using the information on the Calling Plan tab, determine the plan that best meets the requirements of each user.</t>
  </si>
  <si>
    <t>USER NAME                           (LAST NAME, FIRST NAME)</t>
  </si>
  <si>
    <t>Sales Tax</t>
  </si>
  <si>
    <t>Total Cost</t>
  </si>
  <si>
    <t>CIRCLE REQUEST TYPE</t>
  </si>
  <si>
    <t>LOS ANGELES UNIFIED SCHOOL DISTRICT</t>
  </si>
  <si>
    <t>STOCK</t>
  </si>
  <si>
    <t>NONSTOCK</t>
  </si>
  <si>
    <t>REQUISITION</t>
  </si>
  <si>
    <t>SPO</t>
  </si>
  <si>
    <t>DATE:</t>
  </si>
  <si>
    <t>ORG NAME:</t>
  </si>
  <si>
    <t>SUGGESTED</t>
  </si>
  <si>
    <t>WHSE CODE: __  __  __</t>
  </si>
  <si>
    <t>ACCOUNTING DATA</t>
  </si>
  <si>
    <t>LN</t>
  </si>
  <si>
    <t>FUND</t>
  </si>
  <si>
    <t>01</t>
  </si>
  <si>
    <t>__  __</t>
  </si>
  <si>
    <t>__  __  __  __</t>
  </si>
  <si>
    <t>__  __  __  __  _</t>
  </si>
  <si>
    <t>04</t>
  </si>
  <si>
    <t>02</t>
  </si>
  <si>
    <t>05</t>
  </si>
  <si>
    <t>03</t>
  </si>
  <si>
    <t>06</t>
  </si>
  <si>
    <t>UNIT</t>
  </si>
  <si>
    <t>ACCT                              LN</t>
  </si>
  <si>
    <t>DESCRIPTION - Describe Item(s) in Detail (Size, Color, Pkg, etc.)  List Vendor Catalog No., Brand Name, Model No., ISBN No., etc.</t>
  </si>
  <si>
    <t>UNIT                         COST</t>
  </si>
  <si>
    <t>TOTAL                       COST</t>
  </si>
  <si>
    <t>Pre-Tax Net Amount (Tax Code ST0)</t>
  </si>
  <si>
    <t>SUB              TOTAL</t>
  </si>
  <si>
    <t>APPROVALS</t>
  </si>
  <si>
    <t>DELIVERY CHARGE</t>
  </si>
  <si>
    <t>SIGNATURE/TITLE</t>
  </si>
  <si>
    <t>TOTAL</t>
  </si>
  <si>
    <t>FOR PURCHASING BRANCH ONLY</t>
  </si>
  <si>
    <t>FOR STOCK ACCOUNTING SECTION ONLY</t>
  </si>
  <si>
    <t>TRANS:       PC             PG                          P.O. NUMBER: ____________________________________________________________</t>
  </si>
  <si>
    <t>TRANS:                  SR          RX           PD          OC          AREA: __________</t>
  </si>
  <si>
    <t>VENDOR CODE:  __  __  __  __  __  ( __ )</t>
  </si>
  <si>
    <t>DELIVERY DATE:  __  __     __  __     __  __</t>
  </si>
  <si>
    <t>TERMS: __________</t>
  </si>
  <si>
    <t>NUMBER _________________________________________________</t>
  </si>
  <si>
    <t>NAME: ______________________________________________________________________________</t>
  </si>
  <si>
    <t>REC IND : ________</t>
  </si>
  <si>
    <t xml:space="preserve">COMMENTS:  __  __  __  __  __  __  __  __  __  __  __  __  __   </t>
  </si>
  <si>
    <t>STATUS:           P2          P1           HOLD</t>
  </si>
  <si>
    <t>ITEM COUNT</t>
  </si>
  <si>
    <t>PAGE</t>
  </si>
  <si>
    <t>INITIAL_________________________</t>
  </si>
  <si>
    <t>DATE: _________________________</t>
  </si>
  <si>
    <t>BUYER CODE: __  __                      DATE: _____________________________        BID ID: __  __  __  __  __  __  __  __  __</t>
  </si>
  <si>
    <t>_______________________________</t>
  </si>
  <si>
    <t>Step 6</t>
  </si>
  <si>
    <t>TOTAL EQUIPMENT COST</t>
  </si>
  <si>
    <t>EQUIPMENT FUNDING INFORMATION</t>
  </si>
  <si>
    <t xml:space="preserve">The form is comprised of five individual tabs:  Instructions, Calling Plans, Cellular Equipment, Equipment Funding, and User Information.  </t>
  </si>
  <si>
    <t>Step 5</t>
  </si>
  <si>
    <t>E-MAIL ADDRESS OF INDIVIDUAL AUTHORIZING THIS PURCHASE</t>
  </si>
  <si>
    <t>Verify that the quantities entered on the Cellular Equipment tab, and that the data entered on the Equipment Funding tab, and the User Information tab are accurate.</t>
  </si>
  <si>
    <r>
      <t xml:space="preserve">TEXT &amp; PICTURE MESSAGING PLANS </t>
    </r>
    <r>
      <rPr>
        <b/>
        <sz val="10"/>
        <color indexed="13"/>
        <rFont val="Arial"/>
        <family val="2"/>
      </rPr>
      <t>(OPTIONAL)</t>
    </r>
  </si>
  <si>
    <t>Title</t>
  </si>
  <si>
    <t>TELEPHONE NUMBER</t>
  </si>
  <si>
    <t>EQUIPMENT TYPE</t>
  </si>
  <si>
    <t>DATE EQUIPMENT PICKED UP</t>
  </si>
  <si>
    <t>REQUISITION NUMBER</t>
  </si>
  <si>
    <t>PO NUMBER</t>
  </si>
  <si>
    <t>PLAN NUMBER</t>
  </si>
  <si>
    <t>CONTACT  TEL. NO.:</t>
  </si>
  <si>
    <t>Step 7</t>
  </si>
  <si>
    <t xml:space="preserve">Save a copy of this document to a directory on your PC. </t>
  </si>
  <si>
    <r>
      <t xml:space="preserve">E-mail the completed document to the Cellular Unit at </t>
    </r>
    <r>
      <rPr>
        <b/>
        <u/>
        <sz val="12"/>
        <color indexed="12"/>
        <rFont val="Arial"/>
        <family val="2"/>
      </rPr>
      <t>CellularUnit@lausd.net</t>
    </r>
  </si>
  <si>
    <t>INFORMATION TECHNOLOGY DIVISION</t>
  </si>
  <si>
    <t xml:space="preserve">EQUIPMENT RECEIPT </t>
  </si>
  <si>
    <t>Your signature acknowledges receipt of the following:</t>
  </si>
  <si>
    <t>Location:</t>
  </si>
  <si>
    <t>Received by: (Print)</t>
  </si>
  <si>
    <t>Signature:</t>
  </si>
  <si>
    <t>Employee Number:</t>
  </si>
  <si>
    <t>Date:</t>
  </si>
  <si>
    <t>Issued By:</t>
  </si>
  <si>
    <t>CELL PHONE TYPE</t>
  </si>
  <si>
    <t>TEXT &amp; PICTURE MESSAGING PLANS</t>
  </si>
  <si>
    <t>CELLULAR USER INFORMATION</t>
  </si>
  <si>
    <t>PRODUCT DESCRIPTION</t>
  </si>
  <si>
    <t>TELEPHONE NUMBER ASSIGNED</t>
  </si>
  <si>
    <t>CELLULAR UNIT</t>
  </si>
  <si>
    <t>FROM:</t>
  </si>
  <si>
    <t>PAGES:</t>
  </si>
  <si>
    <t>DEPARTMENT NAME:</t>
  </si>
  <si>
    <t>CELL PHONE MODEL</t>
  </si>
  <si>
    <t>EXISTING TELEPHONE NUMBER</t>
  </si>
  <si>
    <t>TO:</t>
  </si>
  <si>
    <t>CONTACT'S EMPLOYEE #:</t>
  </si>
  <si>
    <r>
      <t>RESP AREA:</t>
    </r>
    <r>
      <rPr>
        <b/>
        <sz val="14"/>
        <rFont val="Arial"/>
        <family val="2"/>
      </rPr>
      <t xml:space="preserve"> 06A</t>
    </r>
  </si>
  <si>
    <t>DEL DATE:</t>
  </si>
  <si>
    <t>ACCESSORIES</t>
  </si>
  <si>
    <t>PURCHASE ORDER #:</t>
  </si>
  <si>
    <t>PO#:</t>
  </si>
  <si>
    <t xml:space="preserve">RE: </t>
  </si>
  <si>
    <t>USER LAST NAME</t>
  </si>
  <si>
    <t>USER FIRST NAME</t>
  </si>
  <si>
    <t xml:space="preserve">, </t>
  </si>
  <si>
    <t>AUTHORIZOR:</t>
  </si>
  <si>
    <t>USER EMPLOYEE NUMBER</t>
  </si>
  <si>
    <t xml:space="preserve">An e-mail to confirm that the order was received by the Cellular Unit will be sent back to the address of the requester, and to the address of the authorizing individual.  The Cellular Unit will convert this order request into a Purchase Order.  After the PO has been created, an order will be placed with Verizon Wireless.  The equipment ordered will be available for pick up at the Cellular Unit approximately three weeks after this form has been returned and the funding lines have been verified.  All issues related to the funding lines provided are the requesting location's responsibility to correct.        </t>
  </si>
  <si>
    <t>MONTHLY PLAN COST</t>
  </si>
  <si>
    <t>MONTHLY TEXT COST</t>
  </si>
  <si>
    <t>VLOOKUP CELL PLANS</t>
  </si>
  <si>
    <t>VLOOKUP CELL PLAN COST</t>
  </si>
  <si>
    <t>All plans include nationwide long distance.</t>
  </si>
  <si>
    <t>Vehicle Charger</t>
  </si>
  <si>
    <t>Proceed to the User Information tab and enter the required information for each user.  Funding to cover the monthly service plan for the entire fiscal year is required.  The amount that will be encumbered for each plan can be found in the "Estimated Encumbrance for Remaining Fiscal Year" column.  Be sure that the funding line provided has adequate funds to cover this amount.  If the order is for a replacement phone, the existing funding line for that service will be used.</t>
  </si>
  <si>
    <t>VLOOKUP TETHERING</t>
  </si>
  <si>
    <t>VLOOKUP TEXT PLANS</t>
  </si>
  <si>
    <t>VLOOKUP TEXT PLAN COST</t>
  </si>
  <si>
    <t>VLOOKUP TETHERING COST</t>
  </si>
  <si>
    <t>Contact Name:</t>
  </si>
  <si>
    <t>Contact Tel:</t>
  </si>
  <si>
    <t>TETHERING</t>
  </si>
  <si>
    <t xml:space="preserve">On the Cellular Equipment tab, choose the cellular phone, and any accessories for each user.  Enter the quantity of each item to be ordered in the Quantity field.  See below for the total cost for the equipment ordered. </t>
  </si>
  <si>
    <t>FUNCTIONAL AREA</t>
  </si>
  <si>
    <t>COST CENTER</t>
  </si>
  <si>
    <t>GL ACCOUNT</t>
  </si>
  <si>
    <t>590001</t>
  </si>
  <si>
    <t>Cost Center</t>
  </si>
  <si>
    <t xml:space="preserve">DEL BLDG/RM:   </t>
  </si>
  <si>
    <t>Return Policies:</t>
  </si>
  <si>
    <t>REQUESTED BY:</t>
  </si>
  <si>
    <t>PHONE:</t>
  </si>
  <si>
    <t>TEL:</t>
  </si>
  <si>
    <t>VZW/ACE ORDER NUMBER</t>
  </si>
  <si>
    <t>This form is required to initiate an order for new cellular service.</t>
  </si>
  <si>
    <t>Donna Moore</t>
  </si>
  <si>
    <t>Plastic Holster</t>
  </si>
  <si>
    <t>Standard Battery</t>
  </si>
  <si>
    <t>Unlimited Anytime Minutes</t>
  </si>
  <si>
    <t>NAME OF DIRECTOR/PRINCIPAL/HEAD ADMINISTRATOR AUTHORIZING THIS PURCHASE</t>
  </si>
  <si>
    <t>COST CENTER:</t>
  </si>
  <si>
    <t>BILLING ACCOUNT NUMBER:</t>
  </si>
  <si>
    <t>Bluetooth Headset</t>
  </si>
  <si>
    <t>EMPLOYEE NUMBER OF INDIVIDUAL AUTHORIZING THIS PURCHASE</t>
  </si>
  <si>
    <t>EQUIPMENT DELIVERY DATE FROM VERIZON</t>
  </si>
  <si>
    <t>EXPLANATION OF REQUIREMENT FOR CELLULAR SERVICE</t>
  </si>
  <si>
    <t>HOTSPOT</t>
  </si>
  <si>
    <t>NONE</t>
  </si>
  <si>
    <t>TETHERING/HOTSPOT</t>
  </si>
  <si>
    <t>333 S. BEAUDRY AV.</t>
  </si>
  <si>
    <t>LOS ANGELES , CA. 90017</t>
  </si>
  <si>
    <t>(213) 241-0505</t>
  </si>
  <si>
    <t>Step 8</t>
  </si>
  <si>
    <t>Location Name:</t>
  </si>
  <si>
    <t>Location Code:</t>
  </si>
  <si>
    <t>Requester Name:</t>
  </si>
  <si>
    <t>Requester Phone:</t>
  </si>
  <si>
    <t xml:space="preserve">     ___________________________________</t>
  </si>
  <si>
    <t>___________________________________</t>
  </si>
  <si>
    <t xml:space="preserve">     Signature</t>
  </si>
  <si>
    <t>Signature</t>
  </si>
  <si>
    <t xml:space="preserve"># of Approvals Requested: </t>
  </si>
  <si>
    <t xml:space="preserve">     _______________</t>
  </si>
  <si>
    <t>_______________</t>
  </si>
  <si>
    <t xml:space="preserve">     Date</t>
  </si>
  <si>
    <t>Date</t>
  </si>
  <si>
    <t>FOR OFFICIAL USE ONLY</t>
  </si>
  <si>
    <t>#</t>
  </si>
  <si>
    <t>First Name</t>
  </si>
  <si>
    <t>Last Name</t>
  </si>
  <si>
    <t>Employee ID</t>
  </si>
  <si>
    <t>Model of Phone</t>
  </si>
  <si>
    <t>Calling Plan</t>
  </si>
  <si>
    <t>Text Messaging</t>
  </si>
  <si>
    <t>Approval</t>
  </si>
  <si>
    <t>Y</t>
  </si>
  <si>
    <t>N</t>
  </si>
  <si>
    <t>JUSTIFICATION:</t>
  </si>
  <si>
    <t>Equipment can be returned on or before the date below for a full refund.  Equipment being returned must be in its original packaging with all accessories and materials included.</t>
  </si>
  <si>
    <t>Defective equipment returned on or before the date below will be replaced with new equipment.  After that date the replacement equipment will be refurbished.</t>
  </si>
  <si>
    <r>
      <t xml:space="preserve">SHIP TO:    </t>
    </r>
    <r>
      <rPr>
        <b/>
        <sz val="14"/>
        <color indexed="8"/>
        <rFont val="Arial"/>
        <family val="2"/>
      </rPr>
      <t>06A</t>
    </r>
  </si>
  <si>
    <r>
      <t xml:space="preserve">BILL TO:    </t>
    </r>
    <r>
      <rPr>
        <b/>
        <sz val="14"/>
        <color indexed="8"/>
        <rFont val="Arial"/>
        <family val="2"/>
      </rPr>
      <t>06A</t>
    </r>
  </si>
  <si>
    <t>Unlimited 
“In Network” calling**</t>
  </si>
  <si>
    <t>Unlimited Nights &amp; Weekends*</t>
  </si>
  <si>
    <t>iPhone 4 8 GB PDA/Smartphone Pouch</t>
  </si>
  <si>
    <t>iPhone 4 8 GB Standard Battery</t>
  </si>
  <si>
    <t xml:space="preserve">iPhone 4 8 GB Home Charger </t>
  </si>
  <si>
    <t>iPhone 4 8 GB Vehicle Charger</t>
  </si>
  <si>
    <t>iPhone 4 8 GB Plastic Holster</t>
  </si>
  <si>
    <t>Pay-As-You-Go</t>
  </si>
  <si>
    <t>None</t>
  </si>
  <si>
    <t>100 Messages</t>
  </si>
  <si>
    <t>Free</t>
  </si>
  <si>
    <t>100 messages to Verizon and non-Verizon Wireless subscribers.*</t>
  </si>
  <si>
    <t>Unlimited Messages</t>
  </si>
  <si>
    <t>100 Messages (Free)</t>
  </si>
  <si>
    <t>1,100 (1,000 + 100 Free) Messages</t>
  </si>
  <si>
    <t>Unlimited messages to Verizon and non-Verizon Wireless subscribers.*</t>
  </si>
  <si>
    <t>400 (300 + 100 Free) Messages</t>
  </si>
  <si>
    <t>Shell/Holster Combo</t>
  </si>
  <si>
    <t>Apple Lightning to USB Cable</t>
  </si>
  <si>
    <r>
      <t xml:space="preserve">FAX:   </t>
    </r>
    <r>
      <rPr>
        <b/>
        <sz val="14"/>
        <color indexed="8"/>
        <rFont val="Arial"/>
        <family val="2"/>
      </rPr>
      <t>(213)  241 - 3908</t>
    </r>
  </si>
  <si>
    <r>
      <t>RES ORG:</t>
    </r>
    <r>
      <rPr>
        <b/>
        <sz val="10"/>
        <rFont val="Arial"/>
        <family val="2"/>
      </rPr>
      <t xml:space="preserve"> </t>
    </r>
    <r>
      <rPr>
        <b/>
        <sz val="16"/>
        <rFont val="Arial"/>
        <family val="2"/>
      </rPr>
      <t>1004401</t>
    </r>
  </si>
  <si>
    <t>SAP FUNDING LINE</t>
  </si>
  <si>
    <t>SAP ACCOUNT STRING</t>
  </si>
  <si>
    <t>INTERNAL ORDER/ WBS ELEMENT</t>
  </si>
  <si>
    <t>EM DOCUMENT</t>
  </si>
  <si>
    <t>INTERNAL ORDER/WBS ELEM</t>
  </si>
  <si>
    <t>__  __  _  __  __  __  __  __  _</t>
  </si>
  <si>
    <t>CATEGORY ID#</t>
  </si>
  <si>
    <t xml:space="preserve">Bluetooth® Headset </t>
  </si>
  <si>
    <t>iPhone 5C 16 GB Plastic Holster</t>
  </si>
  <si>
    <t>iPhone 5C 16 GB Vehicle Charger</t>
  </si>
  <si>
    <t xml:space="preserve">iPhone 5C 16 GB Home Charger </t>
  </si>
  <si>
    <t>iPhone 5C 16 GB Standard Battery</t>
  </si>
  <si>
    <t>iPhone 5C 16 GB PDA/Smartphone Pouch</t>
  </si>
  <si>
    <t>iPhone 5S 32 GB PDA/Smartphone Pouch</t>
  </si>
  <si>
    <t>iPhone 5S 32 GB Standard Battery</t>
  </si>
  <si>
    <t xml:space="preserve">iPhone 5S 32 GB Home Charger </t>
  </si>
  <si>
    <t>iPhone 5S 32 GB Vehicle Charger</t>
  </si>
  <si>
    <t>iPhone 5S 32 GB Plastic Holster</t>
  </si>
  <si>
    <t>iPhone 5 64 GB PDA/Smartphone Pouch</t>
  </si>
  <si>
    <t>iPhone 5 64 GB Standard Battery</t>
  </si>
  <si>
    <t xml:space="preserve">iPhone 5 64 GB Home Charger </t>
  </si>
  <si>
    <t>iPhone 5 64 GB Vehicle Charger</t>
  </si>
  <si>
    <t>iPhone 5  64 GB Plastic Holster</t>
  </si>
  <si>
    <t>Silicone Case/Cover</t>
  </si>
  <si>
    <t>Talk time: Up to 24 Hours</t>
  </si>
  <si>
    <t>iPhone 6 128GB Cellular Phone</t>
  </si>
  <si>
    <t>iPhone 6 Plus 16GB Cellular Phone</t>
  </si>
  <si>
    <t>iPhone 6 Plus 64 GB Cellular Phone</t>
  </si>
  <si>
    <t>iPhone 6 Plus 128 GB Cellular Phone</t>
  </si>
  <si>
    <t>MONTHLY HOTSPOT COST</t>
  </si>
  <si>
    <t xml:space="preserve"> (LIST USER INFORMATION FOR EACH CELL PHONE ORDERED)</t>
  </si>
  <si>
    <t>CONTACT NAME:</t>
  </si>
  <si>
    <t>(213) 241-0471</t>
  </si>
  <si>
    <t>861341086-00001</t>
  </si>
  <si>
    <t>WO-</t>
  </si>
  <si>
    <t>REQ NO.</t>
  </si>
  <si>
    <t>Work Order#:</t>
  </si>
  <si>
    <t>Tiyon Johnson</t>
  </si>
  <si>
    <t>(213) 241-2229</t>
  </si>
  <si>
    <t>Tax</t>
  </si>
  <si>
    <t>COMMENTS:</t>
  </si>
  <si>
    <t>Talk time: Up to 21 Hours</t>
  </si>
  <si>
    <t xml:space="preserve">The IT Support Services Cellular Unit is located at 333 S. Beaudry Av 10th Flr.  
All cell phone orders will need to be picked up at this location.  </t>
  </si>
  <si>
    <t>Unlimited Nights &amp; Weekends* and  “In Network” calling**</t>
  </si>
  <si>
    <t>Unlimited Text Messages
Unlimited Data</t>
  </si>
  <si>
    <t>Smartphone</t>
  </si>
  <si>
    <t>Plan Code</t>
  </si>
  <si>
    <t>Months Remaining</t>
  </si>
  <si>
    <t>Today</t>
  </si>
  <si>
    <t>End of Fiscal Year</t>
  </si>
  <si>
    <t>VERIZON WIRELESS</t>
  </si>
  <si>
    <t>LAUSD - IT SUPPORT SERVICES</t>
  </si>
  <si>
    <t>IT SUPPORT SERVICES</t>
  </si>
  <si>
    <t xml:space="preserve">300 Messages
</t>
  </si>
  <si>
    <t>300 messages to Verizon and non-Verizon Wireless subscribers.*</t>
  </si>
  <si>
    <t>1,000 messages to Verizon and non-Verizon Wireless subscribers.*</t>
  </si>
  <si>
    <t xml:space="preserve">1,000 Messages 
</t>
  </si>
  <si>
    <t>300 Messages</t>
  </si>
  <si>
    <t>1000 Messages</t>
  </si>
  <si>
    <r>
      <t xml:space="preserve">HOTSPOT
</t>
    </r>
    <r>
      <rPr>
        <b/>
        <sz val="10"/>
        <color indexed="13"/>
        <rFont val="Arial"/>
        <family val="2"/>
      </rPr>
      <t>(SELECT OPTION)</t>
    </r>
  </si>
  <si>
    <r>
      <t>CURRENT CELL PHONE NUMBER</t>
    </r>
    <r>
      <rPr>
        <b/>
        <sz val="10"/>
        <color indexed="10"/>
        <rFont val="Arial"/>
        <family val="2"/>
      </rPr>
      <t xml:space="preserve">  
</t>
    </r>
    <r>
      <rPr>
        <b/>
        <sz val="10"/>
        <color indexed="13"/>
        <rFont val="Arial"/>
        <family val="2"/>
      </rPr>
      <t>(IF REPLACEMENT)</t>
    </r>
  </si>
  <si>
    <t>5.5–inch Retina HD display. An A10 chip with 64–bit architecture. Embedded M10 motion processor. A new 12MP  camera with Auto and Tap Focus Pixels. Optical zoom up to 2x and Digital zoom up to 10x. The Touch ID fingerprint identity sensor. Faster LTE and WiFi. Built-in battery wireless charging works with Qi charges. And iOS 11 and iCloud. Nano-Sim card. Splash, Water, and Dust Resistant</t>
  </si>
  <si>
    <t>5.5–inch Retina HD display. An A11 Bionic chip with 64–bit architecture. A 12MP wide-angle and telephoto camera, digital zoom up to 10x. 7MP front camera. The Touch ID fingerprint identity sensor. Faster LTE and WiFi. 
And iOS 11 and iCloud. Fast-charge, built-in battery wireless charging works with Qi charges. Use Nano-Sim card. 
All-glass and aluminum design, Water, and Dust Resistant</t>
  </si>
  <si>
    <t>Retail $699.99 less Rebate $450
(Sales Tax on retail price is applicable)</t>
  </si>
  <si>
    <t xml:space="preserve">Sales Tax on </t>
  </si>
  <si>
    <t xml:space="preserve"> Total Cost $</t>
  </si>
  <si>
    <t xml:space="preserve"> (Retail Price </t>
  </si>
  <si>
    <t>) (Disc $</t>
  </si>
  <si>
    <t>)</t>
  </si>
  <si>
    <t>Item Cost</t>
  </si>
  <si>
    <t xml:space="preserve">NAME: </t>
  </si>
  <si>
    <t>ADDRESS:</t>
  </si>
  <si>
    <t>CONTACT:</t>
  </si>
  <si>
    <t>VENDOR CODE:</t>
  </si>
  <si>
    <t>DAPHNE CONGDON</t>
  </si>
  <si>
    <t>RESP PERSON:</t>
  </si>
  <si>
    <t>Retail $899.99 less Rebate $450
(Sales Tax on retail price is applicable)</t>
  </si>
  <si>
    <t>Retail $1,049.99 less Rebate $450
(Sales Tax on retail price is applicable)</t>
  </si>
  <si>
    <t>PO BOX 660108</t>
  </si>
  <si>
    <t>DALLAS</t>
  </si>
  <si>
    <t>TX</t>
  </si>
  <si>
    <t>75266-0108</t>
  </si>
  <si>
    <t>Ext</t>
  </si>
  <si>
    <t xml:space="preserve"> </t>
  </si>
  <si>
    <t>430001</t>
  </si>
  <si>
    <t>iPhone 11 Pro Max 512 GB</t>
  </si>
  <si>
    <t>Retail $1449.99 less Rebate $450.00
(Sales Tax on retail price is applicable)</t>
  </si>
  <si>
    <t>Requester Employee ID:</t>
  </si>
  <si>
    <t>Judith Cruz</t>
  </si>
  <si>
    <t>Angelica Rodriguez</t>
  </si>
  <si>
    <t>(213) 241-0611</t>
  </si>
  <si>
    <t>20W USB-C Power Adapter</t>
  </si>
  <si>
    <t>What's in the box</t>
  </si>
  <si>
    <t>SALES OR USE TAX</t>
  </si>
  <si>
    <t>Please only send when a new job classification has been established.</t>
  </si>
  <si>
    <t xml:space="preserve">Request for Expections tab is used when it is for a new line of service for an employee in a new job classification.  If a previous line was established and this is to replace an employee previously issued a device the only signature required is from the Director.  </t>
  </si>
  <si>
    <t>Yanal Shuqom</t>
  </si>
  <si>
    <t>949-556-5187</t>
  </si>
  <si>
    <t>CONTACT: ________________________________</t>
  </si>
  <si>
    <r>
      <t>CONF ORDER: ______          FOB: ______                             CONTRACT/PA#: _</t>
    </r>
    <r>
      <rPr>
        <b/>
        <u/>
        <sz val="11"/>
        <rFont val="Arial"/>
        <family val="2"/>
      </rPr>
      <t>44000012608</t>
    </r>
    <r>
      <rPr>
        <sz val="11"/>
        <rFont val="Arial"/>
        <family val="2"/>
      </rPr>
      <t>_</t>
    </r>
    <r>
      <rPr>
        <sz val="10"/>
        <rFont val="Arial"/>
        <family val="2"/>
      </rPr>
      <t xml:space="preserve">  __  __  __   __  __  __  __  </t>
    </r>
  </si>
  <si>
    <r>
      <t xml:space="preserve">After the Cellular Equipment tab has been completed, move to the Equipment Funding tab.  Enter the funding  line that will be used to order the equipment.  The total amount for the equipment ordered is shown on this tab.  Be sure that the funding line has adequate funds to cover the cost, and that the object code is open.  Enter the name, title, and e-mail address of the individual who is authorizing the use of the funding line.  Enter a brief explanation as to the requirement for the cellular service.  Refer to Bulletin </t>
    </r>
    <r>
      <rPr>
        <b/>
        <u/>
        <sz val="12"/>
        <rFont val="Arial"/>
        <family val="2"/>
      </rPr>
      <t>BUL-1612.11</t>
    </r>
    <r>
      <rPr>
        <b/>
        <sz val="12"/>
        <rFont val="Arial"/>
        <family val="2"/>
      </rPr>
      <t xml:space="preserve"> Acquisition and Usage of Cellular Voice and Data Devices.</t>
    </r>
  </si>
  <si>
    <t>If assistance is required, please contact the Cellular Unit at 213 241-0505.</t>
  </si>
  <si>
    <t>ITS USE ONLY</t>
  </si>
  <si>
    <t>ESTIMATED ENCUMBRANCE FOR 24/25 FISCAL YEAR</t>
  </si>
  <si>
    <t xml:space="preserve">97397
</t>
  </si>
  <si>
    <t>IMEI</t>
  </si>
  <si>
    <r>
      <t xml:space="preserve">BUDGET FY:  </t>
    </r>
    <r>
      <rPr>
        <b/>
        <sz val="14"/>
        <rFont val="Arial"/>
        <family val="2"/>
      </rPr>
      <t>2024-2025</t>
    </r>
  </si>
  <si>
    <t>Unlimited Voice Plan</t>
  </si>
  <si>
    <t>$15.00/mo</t>
  </si>
  <si>
    <t>BASIC CALLING PLANS</t>
  </si>
  <si>
    <t>Pay-As-You-Go Flat Rate Voice Plan</t>
  </si>
  <si>
    <t>$0.06/min</t>
  </si>
  <si>
    <t>Retail $250.10 less Rebate $250.10
(Sales Tax on retail price is applicable)</t>
  </si>
  <si>
    <t>DuraXV Extreme +</t>
  </si>
  <si>
    <t>Pre-installed SIM Card</t>
  </si>
  <si>
    <t>AC Adapter</t>
  </si>
  <si>
    <t>USB Type-C Cable</t>
  </si>
  <si>
    <t>Lithium Ion Battery (Removable)</t>
  </si>
  <si>
    <t>Literature</t>
  </si>
  <si>
    <r>
      <rPr>
        <b/>
        <u/>
        <sz val="9"/>
        <color rgb="FF333333"/>
        <rFont val="Arial"/>
        <family val="2"/>
      </rPr>
      <t>Screen Specs</t>
    </r>
    <r>
      <rPr>
        <b/>
        <sz val="9"/>
        <color rgb="FF333333"/>
        <rFont val="Arial"/>
        <family val="2"/>
      </rPr>
      <t xml:space="preserve">
</t>
    </r>
    <r>
      <rPr>
        <sz val="9"/>
        <color rgb="FF333333"/>
        <rFont val="Arial"/>
        <family val="2"/>
      </rPr>
      <t xml:space="preserve">Screen Type: TFT LCD | Sub: monochrome OLED;
Screen Size: Main: 2.6 inches | Sub: 1.08 inches
</t>
    </r>
    <r>
      <rPr>
        <b/>
        <u/>
        <sz val="9"/>
        <color rgb="FF333333"/>
        <rFont val="Arial"/>
        <family val="2"/>
      </rPr>
      <t xml:space="preserve">Design Specs </t>
    </r>
    <r>
      <rPr>
        <b/>
        <sz val="9"/>
        <color rgb="FF333333"/>
        <rFont val="Arial"/>
        <family val="2"/>
      </rPr>
      <t xml:space="preserve">
</t>
    </r>
    <r>
      <rPr>
        <sz val="9"/>
        <color rgb="FF333333"/>
        <rFont val="Arial"/>
        <family val="2"/>
      </rPr>
      <t xml:space="preserve">Weight: 6.8 oz; Width: 2.22 in; Height: 4.36 in; Depth: 1.07 in
</t>
    </r>
    <r>
      <rPr>
        <b/>
        <u/>
        <sz val="9"/>
        <color rgb="FF333333"/>
        <rFont val="Arial"/>
        <family val="2"/>
      </rPr>
      <t>Battery Specs</t>
    </r>
    <r>
      <rPr>
        <sz val="9"/>
        <color rgb="FF333333"/>
        <rFont val="Arial"/>
        <family val="2"/>
      </rPr>
      <t xml:space="preserve">
Usage Time: 56.08 hours; Standby Time: 420 hours
</t>
    </r>
    <r>
      <rPr>
        <b/>
        <u/>
        <sz val="9"/>
        <color rgb="FF333333"/>
        <rFont val="Arial"/>
        <family val="2"/>
      </rPr>
      <t xml:space="preserve">Camera Specs
</t>
    </r>
    <r>
      <rPr>
        <sz val="9"/>
        <color rgb="FF333333"/>
        <rFont val="Arial"/>
        <family val="2"/>
      </rPr>
      <t xml:space="preserve">Rear Camera: 5MP (N/A for NC version); 
Video: Yes, 720p, 480p, 240p @ 30fps (N/A for NC version)
</t>
    </r>
    <r>
      <rPr>
        <b/>
        <sz val="9"/>
        <color rgb="FF333333"/>
        <rFont val="Arial"/>
        <family val="2"/>
      </rPr>
      <t>Operating System Android Q (AOSP)
4G network</t>
    </r>
  </si>
  <si>
    <t xml:space="preserve">75922
</t>
  </si>
  <si>
    <t>Kyocera DuraXV Extreme + With Camera</t>
  </si>
  <si>
    <t>CELLULAR PHONE ORDER FORM FOR 
Kyocera DuraXV Extreme+ With Camera</t>
  </si>
  <si>
    <t>Kyocera DuraXV Extreme+ With Camera</t>
  </si>
  <si>
    <t xml:space="preserve">Cabinet Member/Region Superintendent </t>
  </si>
  <si>
    <t>Please have your Cabinet Member or Region Superintendent sign before submitting to the Cellular Unit for processing.</t>
  </si>
  <si>
    <t xml:space="preserve">Senior Advisor to the Superintendent </t>
  </si>
  <si>
    <t>Jaime Torrens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</si>
</sst>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000\-0000"/>
  </numFmts>
  <fonts count="76">
    <font>
      <sz val="10"/>
      <name val="Arial"/>
    </font>
    <font>
      <sz val="10"/>
      <name val="Arial"/>
      <family val="2"/>
    </font>
    <font>
      <sz val="8"/>
      <name val="Arial"/>
      <family val="2"/>
    </font>
    <font>
      <b/>
      <sz val="10"/>
      <name val="Arial"/>
      <family val="2"/>
    </font>
    <font>
      <sz val="10"/>
      <name val="Arial"/>
      <family val="2"/>
    </font>
    <font>
      <sz val="8.5"/>
      <color indexed="63"/>
      <name val="Arial"/>
      <family val="2"/>
    </font>
    <font>
      <sz val="10"/>
      <color indexed="8"/>
      <name val="Arial"/>
      <family val="2"/>
    </font>
    <font>
      <b/>
      <sz val="10"/>
      <color indexed="63"/>
      <name val="Arial"/>
      <family val="2"/>
    </font>
    <font>
      <b/>
      <sz val="12"/>
      <color indexed="10"/>
      <name val="Arial"/>
      <family val="2"/>
    </font>
    <font>
      <b/>
      <sz val="16"/>
      <name val="Arial"/>
      <family val="2"/>
    </font>
    <font>
      <b/>
      <i/>
      <sz val="14"/>
      <color indexed="8"/>
      <name val="Clarendon"/>
      <family val="1"/>
    </font>
    <font>
      <i/>
      <sz val="14"/>
      <name val="Clarendon"/>
      <family val="1"/>
    </font>
    <font>
      <b/>
      <sz val="20"/>
      <name val="Arial"/>
      <family val="2"/>
    </font>
    <font>
      <b/>
      <sz val="10"/>
      <color indexed="10"/>
      <name val="Arial"/>
      <family val="2"/>
    </font>
    <font>
      <sz val="10"/>
      <color indexed="16"/>
      <name val="Arial"/>
      <family val="2"/>
    </font>
    <font>
      <b/>
      <sz val="12"/>
      <name val="Arial"/>
      <family val="2"/>
    </font>
    <font>
      <b/>
      <sz val="10.5"/>
      <name val="Arial"/>
      <family val="2"/>
    </font>
    <font>
      <sz val="10.5"/>
      <name val="Times New Roman"/>
      <family val="1"/>
    </font>
    <font>
      <sz val="10.5"/>
      <name val="Arial"/>
      <family val="2"/>
    </font>
    <font>
      <b/>
      <sz val="10.5"/>
      <color indexed="13"/>
      <name val="Arial"/>
      <family val="2"/>
    </font>
    <font>
      <b/>
      <sz val="18"/>
      <name val="Arial"/>
      <family val="2"/>
    </font>
    <font>
      <b/>
      <sz val="9.5"/>
      <name val="Arial"/>
      <family val="2"/>
    </font>
    <font>
      <b/>
      <i/>
      <sz val="20"/>
      <name val="Arial"/>
      <family val="2"/>
    </font>
    <font>
      <u/>
      <sz val="10"/>
      <color indexed="12"/>
      <name val="Arial"/>
      <family val="2"/>
    </font>
    <font>
      <b/>
      <sz val="14"/>
      <name val="Arial"/>
      <family val="2"/>
    </font>
    <font>
      <b/>
      <u/>
      <sz val="12"/>
      <color indexed="12"/>
      <name val="Arial"/>
      <family val="2"/>
    </font>
    <font>
      <sz val="12"/>
      <name val="Arial"/>
      <family val="2"/>
    </font>
    <font>
      <sz val="10"/>
      <color indexed="57"/>
      <name val="Arial"/>
      <family val="2"/>
    </font>
    <font>
      <b/>
      <sz val="10"/>
      <color indexed="13"/>
      <name val="Arial"/>
      <family val="2"/>
    </font>
    <font>
      <sz val="10"/>
      <name val="Arial"/>
      <family val="2"/>
    </font>
    <font>
      <sz val="10"/>
      <color indexed="8"/>
      <name val="Arial"/>
      <family val="2"/>
    </font>
    <font>
      <sz val="12"/>
      <color indexed="8"/>
      <name val="Arial"/>
      <family val="2"/>
    </font>
    <font>
      <b/>
      <sz val="10"/>
      <color indexed="8"/>
      <name val="Arial"/>
      <family val="2"/>
    </font>
    <font>
      <b/>
      <sz val="12"/>
      <color indexed="8"/>
      <name val="Arial"/>
      <family val="2"/>
    </font>
    <font>
      <b/>
      <sz val="14"/>
      <color indexed="8"/>
      <name val="Arial"/>
      <family val="2"/>
    </font>
    <font>
      <b/>
      <i/>
      <sz val="16"/>
      <color indexed="10"/>
      <name val="Arial"/>
      <family val="2"/>
    </font>
    <font>
      <b/>
      <i/>
      <sz val="16"/>
      <color indexed="13"/>
      <name val="Arial"/>
      <family val="2"/>
    </font>
    <font>
      <b/>
      <i/>
      <sz val="14"/>
      <color indexed="10"/>
      <name val="Arial"/>
      <family val="2"/>
    </font>
    <font>
      <b/>
      <sz val="12"/>
      <color indexed="13"/>
      <name val="Arial"/>
      <family val="2"/>
    </font>
    <font>
      <sz val="9.5"/>
      <color indexed="63"/>
      <name val="Verdana"/>
      <family val="2"/>
    </font>
    <font>
      <b/>
      <sz val="9"/>
      <name val="Arial"/>
      <family val="2"/>
    </font>
    <font>
      <b/>
      <sz val="11"/>
      <name val="Arial"/>
      <family val="2"/>
    </font>
    <font>
      <sz val="10"/>
      <name val="Arial"/>
      <family val="2"/>
    </font>
    <font>
      <b/>
      <i/>
      <sz val="8"/>
      <name val="Arial"/>
      <family val="2"/>
    </font>
    <font>
      <b/>
      <sz val="12"/>
      <color rgb="FFFF0000"/>
      <name val="Arial"/>
      <family val="2"/>
    </font>
    <font>
      <b/>
      <i/>
      <sz val="11"/>
      <color theme="1"/>
      <name val="Arial"/>
      <family val="2"/>
    </font>
    <font>
      <b/>
      <sz val="11"/>
      <color theme="1"/>
      <name val="Arial"/>
      <family val="2"/>
    </font>
    <font>
      <sz val="10"/>
      <color theme="0"/>
      <name val="Arial"/>
      <family val="2"/>
    </font>
    <font>
      <sz val="10"/>
      <color rgb="FF00B050"/>
      <name val="Arial"/>
      <family val="2"/>
    </font>
    <font>
      <b/>
      <sz val="14"/>
      <color theme="0"/>
      <name val="Arial"/>
      <family val="2"/>
    </font>
    <font>
      <i/>
      <sz val="14"/>
      <color theme="0"/>
      <name val="Clarendon"/>
      <family val="1"/>
    </font>
    <font>
      <b/>
      <sz val="12"/>
      <color theme="4" tint="0.39997558519241921"/>
      <name val="Arial"/>
      <family val="2"/>
    </font>
    <font>
      <sz val="10"/>
      <color theme="1" tint="0.499984740745262"/>
      <name val="Arial"/>
      <family val="2"/>
    </font>
    <font>
      <sz val="12"/>
      <color theme="1" tint="0.499984740745262"/>
      <name val="Arial"/>
      <family val="2"/>
    </font>
    <font>
      <b/>
      <sz val="12"/>
      <color theme="0"/>
      <name val="Arial"/>
      <family val="2"/>
    </font>
    <font>
      <b/>
      <sz val="11"/>
      <color rgb="FFFF0000"/>
      <name val="Verdana"/>
      <family val="2"/>
    </font>
    <font>
      <sz val="9"/>
      <color rgb="FF333333"/>
      <name val="Arial"/>
      <family val="2"/>
    </font>
    <font>
      <b/>
      <sz val="9"/>
      <color rgb="FFFF0000"/>
      <name val="Arial"/>
      <family val="2"/>
    </font>
    <font>
      <sz val="10"/>
      <color theme="1" tint="0.14999847407452621"/>
      <name val="Arial"/>
      <family val="2"/>
    </font>
    <font>
      <b/>
      <sz val="12"/>
      <color theme="1" tint="0.14999847407452621"/>
      <name val="Arial"/>
      <family val="2"/>
    </font>
    <font>
      <sz val="12"/>
      <color theme="1" tint="0.14999847407452621"/>
      <name val="Arial"/>
      <family val="2"/>
    </font>
    <font>
      <i/>
      <sz val="12"/>
      <name val="Arial"/>
      <family val="2"/>
    </font>
    <font>
      <i/>
      <sz val="11"/>
      <name val="Arial"/>
      <family val="2"/>
    </font>
    <font>
      <sz val="11"/>
      <name val="Arial"/>
      <family val="2"/>
    </font>
    <font>
      <i/>
      <sz val="12"/>
      <color rgb="FF000000"/>
      <name val="Arial"/>
      <family val="2"/>
    </font>
    <font>
      <sz val="12"/>
      <color rgb="FF000000"/>
      <name val="Arial"/>
      <family val="2"/>
    </font>
    <font>
      <b/>
      <sz val="18"/>
      <color rgb="FF000000"/>
      <name val="BrandFontBold"/>
    </font>
    <font>
      <sz val="12"/>
      <color rgb="FF000000"/>
      <name val="BrandFontRegular"/>
    </font>
    <font>
      <b/>
      <sz val="14"/>
      <color rgb="FF333333"/>
      <name val="OpenSansRegular"/>
    </font>
    <font>
      <sz val="10"/>
      <color rgb="FFFF0000"/>
      <name val="Arial"/>
      <family val="2"/>
    </font>
    <font>
      <b/>
      <u/>
      <sz val="11"/>
      <name val="Arial"/>
      <family val="2"/>
    </font>
    <font>
      <b/>
      <u/>
      <sz val="12"/>
      <name val="Arial"/>
      <family val="2"/>
    </font>
    <font>
      <sz val="9"/>
      <name val="Arial"/>
      <family val="2"/>
    </font>
    <font>
      <b/>
      <sz val="9"/>
      <color rgb="FF333333"/>
      <name val="Arial"/>
      <family val="2"/>
    </font>
    <font>
      <b/>
      <u/>
      <sz val="9"/>
      <color rgb="FF333333"/>
      <name val="Arial"/>
      <family val="2"/>
    </font>
    <font>
      <b/>
      <sz val="8"/>
      <color rgb="FFFF0000"/>
      <name val="Times New Roman"/>
      <family val="1"/>
    </font>
  </fonts>
  <fills count="2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0.14996795556505021"/>
        <bgColor indexed="64"/>
      </patternFill>
    </fill>
  </fills>
  <borders count="8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3"/>
      </left>
      <right/>
      <top style="thick">
        <color theme="3"/>
      </top>
      <bottom style="medium">
        <color indexed="64"/>
      </bottom>
      <diagonal/>
    </border>
    <border>
      <left/>
      <right/>
      <top style="thick">
        <color theme="3"/>
      </top>
      <bottom style="medium">
        <color indexed="64"/>
      </bottom>
      <diagonal/>
    </border>
    <border>
      <left/>
      <right style="thick">
        <color theme="3"/>
      </right>
      <top style="thick">
        <color theme="3"/>
      </top>
      <bottom style="medium">
        <color indexed="64"/>
      </bottom>
      <diagonal/>
    </border>
    <border>
      <left style="thick">
        <color theme="3"/>
      </left>
      <right/>
      <top style="medium">
        <color indexed="64"/>
      </top>
      <bottom/>
      <diagonal/>
    </border>
    <border>
      <left/>
      <right style="thick">
        <color theme="3"/>
      </right>
      <top style="medium">
        <color indexed="64"/>
      </top>
      <bottom/>
      <diagonal/>
    </border>
    <border>
      <left style="thick">
        <color theme="3"/>
      </left>
      <right/>
      <top/>
      <bottom/>
      <diagonal/>
    </border>
    <border>
      <left/>
      <right style="thick">
        <color theme="3"/>
      </right>
      <top/>
      <bottom/>
      <diagonal/>
    </border>
    <border>
      <left style="thick">
        <color theme="3"/>
      </left>
      <right/>
      <top/>
      <bottom style="medium">
        <color indexed="64"/>
      </bottom>
      <diagonal/>
    </border>
    <border>
      <left/>
      <right style="thick">
        <color theme="3"/>
      </right>
      <top/>
      <bottom style="medium">
        <color indexed="64"/>
      </bottom>
      <diagonal/>
    </border>
    <border>
      <left style="thick">
        <color theme="3"/>
      </left>
      <right style="medium">
        <color indexed="64"/>
      </right>
      <top style="medium">
        <color indexed="64"/>
      </top>
      <bottom style="medium">
        <color indexed="64"/>
      </bottom>
      <diagonal/>
    </border>
    <border>
      <left style="medium">
        <color indexed="64"/>
      </left>
      <right style="thick">
        <color theme="3"/>
      </right>
      <top style="medium">
        <color indexed="64"/>
      </top>
      <bottom style="medium">
        <color indexed="64"/>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medium">
        <color indexed="64"/>
      </right>
      <top style="thin">
        <color indexed="64"/>
      </top>
      <bottom style="thick">
        <color theme="3"/>
      </bottom>
      <diagonal/>
    </border>
    <border>
      <left style="medium">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right style="thick">
        <color theme="3"/>
      </right>
      <top style="medium">
        <color indexed="64"/>
      </top>
      <bottom style="medium">
        <color indexed="64"/>
      </bottom>
      <diagonal/>
    </border>
    <border>
      <left/>
      <right style="thin">
        <color indexed="64"/>
      </right>
      <top style="thin">
        <color indexed="64"/>
      </top>
      <bottom style="thick">
        <color theme="3"/>
      </bottom>
      <diagonal/>
    </border>
    <border>
      <left style="thin">
        <color indexed="64"/>
      </left>
      <right style="thick">
        <color theme="3"/>
      </right>
      <top style="medium">
        <color indexed="64"/>
      </top>
      <bottom/>
      <diagonal/>
    </border>
    <border>
      <left style="thin">
        <color indexed="64"/>
      </left>
      <right style="thick">
        <color theme="3"/>
      </right>
      <top/>
      <bottom style="thin">
        <color indexed="64"/>
      </bottom>
      <diagonal/>
    </border>
    <border>
      <left style="thick">
        <color theme="3"/>
      </left>
      <right style="thin">
        <color indexed="64"/>
      </right>
      <top style="medium">
        <color indexed="64"/>
      </top>
      <bottom/>
      <diagonal/>
    </border>
    <border>
      <left style="thick">
        <color theme="3"/>
      </left>
      <right style="thin">
        <color indexed="64"/>
      </right>
      <top/>
      <bottom style="thin">
        <color indexed="64"/>
      </bottom>
      <diagonal/>
    </border>
    <border>
      <left style="thick">
        <color theme="3"/>
      </left>
      <right/>
      <top style="medium">
        <color indexed="64"/>
      </top>
      <bottom style="medium">
        <color indexed="64"/>
      </bottom>
      <diagonal/>
    </border>
    <border>
      <left style="thick">
        <color theme="3"/>
      </left>
      <right style="medium">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0" fontId="23" fillId="0" borderId="0" applyNumberFormat="0" applyFill="0" applyBorder="0" applyAlignment="0" applyProtection="0">
      <alignment vertical="top"/>
      <protection locked="0"/>
    </xf>
    <xf numFmtId="0" fontId="4" fillId="0" borderId="0"/>
    <xf numFmtId="9" fontId="42" fillId="0" borderId="0" applyFont="0" applyFill="0" applyBorder="0" applyAlignment="0" applyProtection="0"/>
  </cellStyleXfs>
  <cellXfs count="582">
    <xf numFmtId="0" fontId="0" fillId="0" borderId="0" xfId="0"/>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0" fillId="0" borderId="6" xfId="0" applyBorder="1" applyAlignment="1" applyProtection="1">
      <alignment horizontal="center"/>
      <protection locked="0"/>
    </xf>
    <xf numFmtId="0" fontId="0" fillId="4" borderId="8" xfId="0" applyFill="1" applyBorder="1" applyAlignment="1">
      <alignment horizontal="center"/>
    </xf>
    <xf numFmtId="0" fontId="0" fillId="4" borderId="0" xfId="0" applyFill="1" applyAlignment="1">
      <alignment horizontal="center"/>
    </xf>
    <xf numFmtId="0" fontId="0" fillId="4" borderId="12" xfId="0" applyFill="1" applyBorder="1" applyAlignment="1">
      <alignment horizontal="center"/>
    </xf>
    <xf numFmtId="0" fontId="4"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15" fillId="3" borderId="0" xfId="1" applyFont="1" applyFill="1" applyBorder="1" applyAlignment="1" applyProtection="1">
      <alignment horizontal="left" vertical="top" wrapText="1"/>
      <protection locked="0"/>
    </xf>
    <xf numFmtId="0" fontId="0" fillId="3" borderId="0" xfId="0" applyFill="1"/>
    <xf numFmtId="0" fontId="0" fillId="3" borderId="0" xfId="0" applyFill="1" applyAlignment="1">
      <alignment horizontal="center"/>
    </xf>
    <xf numFmtId="0" fontId="15" fillId="3" borderId="0" xfId="0" applyFont="1" applyFill="1" applyAlignment="1">
      <alignment horizontal="left" vertical="center" wrapText="1"/>
    </xf>
    <xf numFmtId="0" fontId="0" fillId="3" borderId="0" xfId="0" applyFill="1" applyAlignment="1">
      <alignment horizontal="center" vertical="center" wrapText="1"/>
    </xf>
    <xf numFmtId="49" fontId="15" fillId="3" borderId="0" xfId="0" applyNumberFormat="1" applyFont="1" applyFill="1" applyAlignment="1">
      <alignment horizontal="center" vertical="top" wrapText="1"/>
    </xf>
    <xf numFmtId="0" fontId="15" fillId="3" borderId="0" xfId="0" applyFont="1" applyFill="1" applyAlignment="1">
      <alignment horizontal="left" vertical="top" wrapText="1"/>
    </xf>
    <xf numFmtId="0" fontId="15" fillId="3" borderId="0" xfId="0" applyFont="1" applyFill="1" applyAlignment="1">
      <alignment horizontal="center" vertical="top" wrapText="1"/>
    </xf>
    <xf numFmtId="0" fontId="0" fillId="0" borderId="6" xfId="0" applyBorder="1" applyAlignment="1" applyProtection="1">
      <alignment horizontal="center" wrapText="1"/>
      <protection locked="0"/>
    </xf>
    <xf numFmtId="0" fontId="0" fillId="4" borderId="12" xfId="0" applyFill="1" applyBorder="1" applyAlignment="1">
      <alignment horizontal="center" wrapText="1"/>
    </xf>
    <xf numFmtId="49" fontId="0" fillId="0" borderId="6" xfId="0" applyNumberFormat="1" applyBorder="1" applyAlignment="1" applyProtection="1">
      <alignment horizontal="center"/>
      <protection locked="0"/>
    </xf>
    <xf numFmtId="49" fontId="0" fillId="4" borderId="12" xfId="0" applyNumberFormat="1" applyFill="1" applyBorder="1" applyAlignment="1">
      <alignment horizontal="center"/>
    </xf>
    <xf numFmtId="0" fontId="0" fillId="3" borderId="8" xfId="0" applyFill="1" applyBorder="1"/>
    <xf numFmtId="0" fontId="0" fillId="3" borderId="3" xfId="0" applyFill="1" applyBorder="1"/>
    <xf numFmtId="0" fontId="24" fillId="3" borderId="9" xfId="0" applyFont="1" applyFill="1" applyBorder="1"/>
    <xf numFmtId="0" fontId="9" fillId="3" borderId="4" xfId="0" applyFont="1" applyFill="1" applyBorder="1"/>
    <xf numFmtId="0" fontId="0" fillId="3" borderId="9" xfId="0" applyFill="1" applyBorder="1"/>
    <xf numFmtId="0" fontId="0" fillId="3" borderId="4" xfId="0" applyFill="1" applyBorder="1" applyAlignment="1">
      <alignment horizontal="center"/>
    </xf>
    <xf numFmtId="0" fontId="24" fillId="3" borderId="4" xfId="0" applyFont="1" applyFill="1" applyBorder="1"/>
    <xf numFmtId="0" fontId="0" fillId="3" borderId="4" xfId="0" applyFill="1" applyBorder="1"/>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3" fillId="3" borderId="4" xfId="1" applyFont="1" applyFill="1" applyBorder="1" applyAlignment="1" applyProtection="1">
      <alignment horizontal="center" vertical="center" wrapText="1"/>
    </xf>
    <xf numFmtId="0" fontId="0" fillId="3" borderId="11" xfId="0" applyFill="1" applyBorder="1"/>
    <xf numFmtId="0" fontId="0" fillId="3" borderId="12" xfId="0" applyFill="1" applyBorder="1"/>
    <xf numFmtId="0" fontId="0" fillId="3" borderId="5" xfId="0" applyFill="1" applyBorder="1"/>
    <xf numFmtId="0" fontId="0" fillId="6" borderId="8" xfId="0" applyFill="1" applyBorder="1"/>
    <xf numFmtId="0" fontId="0" fillId="6" borderId="9" xfId="0" applyFill="1" applyBorder="1"/>
    <xf numFmtId="0" fontId="0" fillId="6" borderId="4" xfId="0" applyFill="1" applyBorder="1"/>
    <xf numFmtId="0" fontId="0" fillId="6" borderId="0" xfId="0" applyFill="1"/>
    <xf numFmtId="0" fontId="24" fillId="6" borderId="9" xfId="0" applyFont="1" applyFill="1" applyBorder="1"/>
    <xf numFmtId="0" fontId="24" fillId="6" borderId="4" xfId="0" applyFont="1" applyFill="1" applyBorder="1"/>
    <xf numFmtId="0" fontId="24" fillId="6" borderId="0" xfId="0" applyFont="1" applyFill="1"/>
    <xf numFmtId="0" fontId="0" fillId="6" borderId="11" xfId="0" applyFill="1" applyBorder="1"/>
    <xf numFmtId="0" fontId="0" fillId="6" borderId="12" xfId="0" applyFill="1" applyBorder="1"/>
    <xf numFmtId="0" fontId="0" fillId="6" borderId="5" xfId="0" applyFill="1" applyBorder="1"/>
    <xf numFmtId="49" fontId="24" fillId="3" borderId="2" xfId="0" applyNumberFormat="1" applyFont="1" applyFill="1" applyBorder="1" applyAlignment="1" applyProtection="1">
      <alignment horizontal="center"/>
      <protection locked="0"/>
    </xf>
    <xf numFmtId="49" fontId="24" fillId="6" borderId="0" xfId="0" applyNumberFormat="1" applyFont="1" applyFill="1"/>
    <xf numFmtId="164" fontId="0" fillId="0" borderId="6" xfId="0" applyNumberForma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0" fontId="6" fillId="3" borderId="6" xfId="0" applyFont="1" applyFill="1" applyBorder="1" applyAlignment="1">
      <alignment horizontal="center" vertical="center" wrapText="1"/>
    </xf>
    <xf numFmtId="0" fontId="0" fillId="7" borderId="7" xfId="0" applyFill="1" applyBorder="1"/>
    <xf numFmtId="0" fontId="0" fillId="7" borderId="8" xfId="0" applyFill="1" applyBorder="1"/>
    <xf numFmtId="0" fontId="0" fillId="7" borderId="3" xfId="0" applyFill="1" applyBorder="1"/>
    <xf numFmtId="0" fontId="0" fillId="7" borderId="9" xfId="0" applyFill="1" applyBorder="1"/>
    <xf numFmtId="0" fontId="0" fillId="7" borderId="9" xfId="0" applyFill="1" applyBorder="1" applyAlignment="1">
      <alignment vertical="center"/>
    </xf>
    <xf numFmtId="8" fontId="18" fillId="7" borderId="4" xfId="0" applyNumberFormat="1" applyFont="1" applyFill="1" applyBorder="1" applyAlignment="1">
      <alignment horizontal="center" vertical="top" wrapText="1"/>
    </xf>
    <xf numFmtId="0" fontId="0" fillId="7" borderId="4" xfId="0" applyFill="1" applyBorder="1"/>
    <xf numFmtId="0" fontId="17" fillId="7" borderId="0" xfId="0" applyFont="1" applyFill="1" applyAlignment="1">
      <alignment horizontal="center" vertical="center"/>
    </xf>
    <xf numFmtId="0" fontId="0" fillId="7" borderId="0" xfId="0" applyFill="1" applyAlignment="1">
      <alignment horizontal="center" vertical="center"/>
    </xf>
    <xf numFmtId="0" fontId="0" fillId="7" borderId="4" xfId="0" applyFill="1" applyBorder="1" applyAlignment="1">
      <alignment vertical="center"/>
    </xf>
    <xf numFmtId="0" fontId="16" fillId="7" borderId="4" xfId="0" applyFont="1" applyFill="1" applyBorder="1" applyAlignment="1">
      <alignment horizontal="center" vertical="top" wrapText="1"/>
    </xf>
    <xf numFmtId="0" fontId="4" fillId="0" borderId="6" xfId="0" applyFont="1" applyBorder="1" applyAlignment="1">
      <alignment horizontal="left"/>
    </xf>
    <xf numFmtId="8" fontId="24" fillId="3" borderId="0" xfId="0" applyNumberFormat="1" applyFont="1" applyFill="1" applyAlignment="1">
      <alignment horizontal="center" vertical="top" wrapText="1"/>
    </xf>
    <xf numFmtId="49" fontId="4" fillId="0" borderId="6" xfId="0" applyNumberFormat="1" applyFont="1" applyBorder="1" applyAlignment="1">
      <alignment horizontal="center"/>
    </xf>
    <xf numFmtId="0" fontId="9" fillId="3" borderId="0" xfId="0" applyFont="1" applyFill="1" applyAlignment="1">
      <alignment horizontal="center" vertical="center"/>
    </xf>
    <xf numFmtId="2" fontId="0" fillId="6" borderId="9" xfId="0" applyNumberFormat="1" applyFill="1" applyBorder="1"/>
    <xf numFmtId="49" fontId="24" fillId="12" borderId="0" xfId="0" applyNumberFormat="1" applyFont="1" applyFill="1" applyAlignment="1">
      <alignment horizontal="center"/>
    </xf>
    <xf numFmtId="0" fontId="44" fillId="0" borderId="0" xfId="0" applyFont="1" applyAlignment="1">
      <alignment wrapText="1"/>
    </xf>
    <xf numFmtId="49" fontId="44" fillId="3" borderId="0" xfId="0" applyNumberFormat="1" applyFont="1" applyFill="1" applyAlignment="1">
      <alignment horizontal="center" vertical="top" wrapText="1"/>
    </xf>
    <xf numFmtId="0" fontId="40" fillId="13" borderId="0" xfId="2" applyFont="1" applyFill="1" applyProtection="1">
      <protection hidden="1"/>
    </xf>
    <xf numFmtId="0" fontId="40" fillId="13" borderId="0" xfId="2" applyFont="1" applyFill="1" applyAlignment="1" applyProtection="1">
      <alignment horizontal="left"/>
      <protection hidden="1"/>
    </xf>
    <xf numFmtId="0" fontId="40" fillId="13" borderId="16" xfId="2" applyFont="1" applyFill="1" applyBorder="1" applyProtection="1">
      <protection hidden="1"/>
    </xf>
    <xf numFmtId="0" fontId="3" fillId="13" borderId="17" xfId="2" applyFont="1" applyFill="1" applyBorder="1" applyProtection="1">
      <protection hidden="1"/>
    </xf>
    <xf numFmtId="0" fontId="40" fillId="14" borderId="0" xfId="2" applyFont="1" applyFill="1" applyProtection="1">
      <protection hidden="1"/>
    </xf>
    <xf numFmtId="0" fontId="3" fillId="13" borderId="18" xfId="2" applyFont="1" applyFill="1" applyBorder="1" applyProtection="1">
      <protection hidden="1"/>
    </xf>
    <xf numFmtId="0" fontId="40" fillId="13" borderId="18" xfId="2" applyFont="1" applyFill="1" applyBorder="1" applyAlignment="1" applyProtection="1">
      <alignment horizontal="center"/>
      <protection hidden="1"/>
    </xf>
    <xf numFmtId="0" fontId="40" fillId="13" borderId="0" xfId="2" applyFont="1" applyFill="1" applyAlignment="1" applyProtection="1">
      <alignment horizontal="center"/>
      <protection hidden="1"/>
    </xf>
    <xf numFmtId="0" fontId="40" fillId="13" borderId="19" xfId="2" applyFont="1" applyFill="1" applyBorder="1" applyAlignment="1" applyProtection="1">
      <alignment horizontal="center"/>
      <protection hidden="1"/>
    </xf>
    <xf numFmtId="0" fontId="40" fillId="13" borderId="19" xfId="2" applyFont="1" applyFill="1" applyBorder="1" applyProtection="1">
      <protection hidden="1"/>
    </xf>
    <xf numFmtId="0" fontId="40" fillId="13" borderId="18" xfId="2" applyFont="1" applyFill="1" applyBorder="1" applyProtection="1">
      <protection hidden="1"/>
    </xf>
    <xf numFmtId="0" fontId="40" fillId="13" borderId="18" xfId="2" applyFont="1" applyFill="1" applyBorder="1" applyAlignment="1" applyProtection="1">
      <alignment horizontal="center" wrapText="1"/>
      <protection hidden="1"/>
    </xf>
    <xf numFmtId="0" fontId="40" fillId="13" borderId="0" xfId="2" applyFont="1" applyFill="1" applyAlignment="1" applyProtection="1">
      <alignment horizontal="right"/>
      <protection hidden="1"/>
    </xf>
    <xf numFmtId="0" fontId="40" fillId="13" borderId="16" xfId="2" applyFont="1" applyFill="1" applyBorder="1" applyAlignment="1" applyProtection="1">
      <alignment horizontal="center"/>
      <protection hidden="1"/>
    </xf>
    <xf numFmtId="0" fontId="40" fillId="13" borderId="20" xfId="2" applyFont="1" applyFill="1" applyBorder="1" applyProtection="1">
      <protection hidden="1"/>
    </xf>
    <xf numFmtId="0" fontId="40" fillId="13" borderId="21" xfId="2" applyFont="1" applyFill="1" applyBorder="1" applyProtection="1">
      <protection hidden="1"/>
    </xf>
    <xf numFmtId="0" fontId="40" fillId="13" borderId="22" xfId="2" applyFont="1" applyFill="1" applyBorder="1" applyProtection="1">
      <protection hidden="1"/>
    </xf>
    <xf numFmtId="0" fontId="45" fillId="15" borderId="13" xfId="2" applyFont="1" applyFill="1" applyBorder="1" applyAlignment="1" applyProtection="1">
      <alignment horizontal="center" vertical="center"/>
      <protection hidden="1"/>
    </xf>
    <xf numFmtId="0" fontId="46" fillId="15" borderId="13" xfId="2" applyFont="1" applyFill="1" applyBorder="1" applyAlignment="1" applyProtection="1">
      <alignment horizontal="center" vertical="center"/>
      <protection hidden="1"/>
    </xf>
    <xf numFmtId="0" fontId="46" fillId="15" borderId="23" xfId="2" applyFont="1" applyFill="1" applyBorder="1" applyAlignment="1" applyProtection="1">
      <alignment horizontal="center" vertical="center"/>
      <protection hidden="1"/>
    </xf>
    <xf numFmtId="0" fontId="46" fillId="15" borderId="24" xfId="2" applyFont="1" applyFill="1" applyBorder="1" applyAlignment="1" applyProtection="1">
      <alignment horizontal="center" vertical="center"/>
      <protection hidden="1"/>
    </xf>
    <xf numFmtId="0" fontId="46" fillId="15" borderId="25" xfId="2" applyFont="1" applyFill="1" applyBorder="1" applyAlignment="1" applyProtection="1">
      <alignment horizontal="center" vertical="center"/>
      <protection hidden="1"/>
    </xf>
    <xf numFmtId="0" fontId="46" fillId="15" borderId="26" xfId="2" applyFont="1" applyFill="1" applyBorder="1" applyAlignment="1" applyProtection="1">
      <alignment horizontal="center" vertical="center"/>
      <protection hidden="1"/>
    </xf>
    <xf numFmtId="0" fontId="46" fillId="15" borderId="16" xfId="2" applyFont="1" applyFill="1" applyBorder="1" applyAlignment="1" applyProtection="1">
      <alignment horizontal="center" vertical="center"/>
      <protection hidden="1"/>
    </xf>
    <xf numFmtId="0" fontId="40" fillId="14" borderId="0" xfId="2" applyFont="1" applyFill="1" applyAlignment="1" applyProtection="1">
      <alignment horizontal="center" vertical="center"/>
      <protection hidden="1"/>
    </xf>
    <xf numFmtId="0" fontId="40" fillId="13" borderId="13" xfId="2" applyFont="1" applyFill="1" applyBorder="1" applyAlignment="1" applyProtection="1">
      <alignment horizontal="center" vertical="center" wrapText="1"/>
      <protection hidden="1"/>
    </xf>
    <xf numFmtId="0" fontId="40" fillId="13" borderId="23" xfId="2" applyFont="1" applyFill="1" applyBorder="1" applyAlignment="1" applyProtection="1">
      <alignment horizontal="center" vertical="center" wrapText="1"/>
      <protection hidden="1"/>
    </xf>
    <xf numFmtId="0" fontId="40" fillId="13" borderId="24" xfId="2" applyFont="1" applyFill="1" applyBorder="1" applyAlignment="1" applyProtection="1">
      <alignment horizontal="center" vertical="center" wrapText="1"/>
      <protection hidden="1"/>
    </xf>
    <xf numFmtId="0" fontId="40" fillId="13" borderId="24" xfId="2" applyFont="1" applyFill="1" applyBorder="1" applyAlignment="1" applyProtection="1">
      <alignment horizontal="center" vertical="center" wrapText="1" shrinkToFit="1"/>
      <protection hidden="1"/>
    </xf>
    <xf numFmtId="0" fontId="40" fillId="13" borderId="23" xfId="2" applyFont="1" applyFill="1" applyBorder="1" applyAlignment="1" applyProtection="1">
      <alignment horizontal="center" vertical="center" wrapText="1" shrinkToFit="1"/>
      <protection hidden="1"/>
    </xf>
    <xf numFmtId="0" fontId="40" fillId="13" borderId="27" xfId="2" applyFont="1" applyFill="1" applyBorder="1" applyAlignment="1" applyProtection="1">
      <alignment horizontal="center" vertical="center" wrapText="1" shrinkToFit="1"/>
      <protection hidden="1"/>
    </xf>
    <xf numFmtId="0" fontId="15" fillId="13" borderId="28" xfId="2" applyFont="1" applyFill="1" applyBorder="1" applyAlignment="1" applyProtection="1">
      <alignment horizontal="center" vertical="center" wrapText="1"/>
      <protection hidden="1"/>
    </xf>
    <xf numFmtId="0" fontId="15" fillId="13" borderId="29" xfId="2" applyFont="1" applyFill="1" applyBorder="1" applyAlignment="1" applyProtection="1">
      <alignment horizontal="center" vertical="center" wrapText="1"/>
      <protection hidden="1"/>
    </xf>
    <xf numFmtId="0" fontId="40" fillId="14" borderId="0" xfId="2" applyFont="1" applyFill="1" applyAlignment="1" applyProtection="1">
      <alignment horizontal="center" vertical="center" wrapText="1"/>
      <protection hidden="1"/>
    </xf>
    <xf numFmtId="0" fontId="15" fillId="13" borderId="28" xfId="2" applyFont="1" applyFill="1" applyBorder="1" applyAlignment="1" applyProtection="1">
      <alignment vertical="center" wrapText="1"/>
      <protection hidden="1"/>
    </xf>
    <xf numFmtId="0" fontId="15" fillId="13" borderId="29" xfId="2" applyFont="1" applyFill="1" applyBorder="1" applyAlignment="1" applyProtection="1">
      <alignment vertical="center" wrapText="1"/>
      <protection hidden="1"/>
    </xf>
    <xf numFmtId="0" fontId="15" fillId="13" borderId="30" xfId="2" applyFont="1" applyFill="1" applyBorder="1" applyAlignment="1" applyProtection="1">
      <alignment horizontal="center" vertical="center" wrapText="1"/>
      <protection hidden="1"/>
    </xf>
    <xf numFmtId="0" fontId="15" fillId="13" borderId="31" xfId="2" applyFont="1" applyFill="1" applyBorder="1" applyAlignment="1" applyProtection="1">
      <alignment horizontal="center" vertical="center" wrapText="1"/>
      <protection hidden="1"/>
    </xf>
    <xf numFmtId="0" fontId="15" fillId="13" borderId="32" xfId="2" applyFont="1" applyFill="1" applyBorder="1" applyAlignment="1" applyProtection="1">
      <alignment vertical="center" wrapText="1"/>
      <protection hidden="1"/>
    </xf>
    <xf numFmtId="0" fontId="15" fillId="13" borderId="33" xfId="2" applyFont="1" applyFill="1" applyBorder="1" applyAlignment="1" applyProtection="1">
      <alignment vertical="center" wrapText="1"/>
      <protection hidden="1"/>
    </xf>
    <xf numFmtId="0" fontId="4" fillId="0" borderId="6" xfId="0" applyFont="1" applyBorder="1" applyAlignment="1" applyProtection="1">
      <alignment horizontal="center"/>
      <protection locked="0"/>
    </xf>
    <xf numFmtId="14" fontId="47" fillId="3" borderId="7" xfId="0" applyNumberFormat="1" applyFont="1" applyFill="1" applyBorder="1"/>
    <xf numFmtId="165" fontId="24" fillId="3" borderId="2" xfId="0" applyNumberFormat="1" applyFont="1" applyFill="1" applyBorder="1" applyAlignment="1" applyProtection="1">
      <alignment horizontal="center"/>
      <protection locked="0"/>
    </xf>
    <xf numFmtId="0" fontId="48" fillId="6" borderId="7" xfId="0" applyFont="1" applyFill="1" applyBorder="1"/>
    <xf numFmtId="49" fontId="24" fillId="3" borderId="2" xfId="0" applyNumberFormat="1" applyFont="1" applyFill="1" applyBorder="1" applyProtection="1">
      <protection locked="0"/>
    </xf>
    <xf numFmtId="0" fontId="15" fillId="6" borderId="2"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2" xfId="0" applyFont="1" applyFill="1" applyBorder="1" applyAlignment="1">
      <alignment vertical="center" wrapText="1"/>
    </xf>
    <xf numFmtId="0" fontId="3" fillId="10" borderId="2" xfId="0" applyFont="1" applyFill="1" applyBorder="1" applyAlignment="1">
      <alignment horizontal="center" vertical="center" wrapText="1"/>
    </xf>
    <xf numFmtId="0" fontId="1" fillId="10" borderId="0" xfId="0" applyFont="1" applyFill="1" applyAlignment="1">
      <alignment horizontal="center"/>
    </xf>
    <xf numFmtId="0" fontId="1" fillId="0" borderId="6" xfId="0"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164" fontId="0" fillId="0" borderId="13" xfId="0" applyNumberFormat="1" applyBorder="1" applyAlignment="1" applyProtection="1">
      <alignment horizontal="center"/>
      <protection locked="0"/>
    </xf>
    <xf numFmtId="0" fontId="0" fillId="14" borderId="0" xfId="0" applyFill="1"/>
    <xf numFmtId="0" fontId="47" fillId="14" borderId="0" xfId="0" applyFont="1" applyFill="1"/>
    <xf numFmtId="0" fontId="49" fillId="14" borderId="0" xfId="0" applyFont="1" applyFill="1"/>
    <xf numFmtId="0" fontId="47" fillId="14" borderId="0" xfId="0" applyFont="1" applyFill="1" applyAlignment="1">
      <alignment horizontal="left" vertical="center" wrapText="1"/>
    </xf>
    <xf numFmtId="0" fontId="47" fillId="14" borderId="0" xfId="0" applyFont="1" applyFill="1" applyAlignment="1">
      <alignment horizontal="center" vertical="center" wrapText="1"/>
    </xf>
    <xf numFmtId="0" fontId="47" fillId="14" borderId="0" xfId="0" applyFont="1" applyFill="1" applyProtection="1">
      <protection locked="0"/>
    </xf>
    <xf numFmtId="0" fontId="1" fillId="10" borderId="0" xfId="0" applyFont="1" applyFill="1"/>
    <xf numFmtId="14" fontId="1" fillId="10" borderId="0" xfId="0" applyNumberFormat="1" applyFont="1" applyFill="1" applyAlignment="1">
      <alignment horizontal="center"/>
    </xf>
    <xf numFmtId="0" fontId="20" fillId="10" borderId="0" xfId="0" applyFont="1" applyFill="1"/>
    <xf numFmtId="0" fontId="3" fillId="10" borderId="0" xfId="0" applyFont="1" applyFill="1" applyAlignment="1">
      <alignment horizontal="left"/>
    </xf>
    <xf numFmtId="0" fontId="3" fillId="10" borderId="16" xfId="0" applyFont="1" applyFill="1" applyBorder="1"/>
    <xf numFmtId="0" fontId="3" fillId="10" borderId="0" xfId="0" applyFont="1" applyFill="1" applyAlignment="1">
      <alignment horizontal="center"/>
    </xf>
    <xf numFmtId="0" fontId="3" fillId="10" borderId="0" xfId="0" applyFont="1" applyFill="1"/>
    <xf numFmtId="0" fontId="3" fillId="10" borderId="16" xfId="0" applyFont="1" applyFill="1" applyBorder="1" applyAlignment="1">
      <alignment horizontal="right"/>
    </xf>
    <xf numFmtId="0" fontId="3" fillId="10" borderId="0" xfId="0" applyFont="1" applyFill="1" applyAlignment="1">
      <alignment horizontal="right"/>
    </xf>
    <xf numFmtId="49" fontId="3" fillId="10" borderId="16" xfId="0" applyNumberFormat="1" applyFont="1" applyFill="1" applyBorder="1"/>
    <xf numFmtId="0" fontId="3" fillId="10" borderId="16" xfId="0" applyFont="1" applyFill="1" applyBorder="1" applyAlignment="1">
      <alignment horizontal="center"/>
    </xf>
    <xf numFmtId="0" fontId="1" fillId="10" borderId="0" xfId="0" applyFont="1" applyFill="1" applyAlignment="1">
      <alignment horizontal="left"/>
    </xf>
    <xf numFmtId="0" fontId="1" fillId="10" borderId="0" xfId="0" applyFont="1" applyFill="1" applyAlignment="1">
      <alignment horizontal="right"/>
    </xf>
    <xf numFmtId="0" fontId="1" fillId="10" borderId="6" xfId="0" applyFont="1" applyFill="1" applyBorder="1" applyAlignment="1" applyProtection="1">
      <alignment horizontal="center"/>
      <protection locked="0"/>
    </xf>
    <xf numFmtId="0" fontId="1" fillId="10" borderId="6" xfId="0" applyFont="1" applyFill="1" applyBorder="1" applyAlignment="1">
      <alignment horizontal="center" wrapText="1"/>
    </xf>
    <xf numFmtId="0" fontId="1" fillId="10" borderId="6" xfId="0" applyFont="1" applyFill="1" applyBorder="1" applyAlignment="1">
      <alignment horizontal="center"/>
    </xf>
    <xf numFmtId="164" fontId="1" fillId="10" borderId="6" xfId="0" applyNumberFormat="1" applyFont="1" applyFill="1" applyBorder="1" applyAlignment="1">
      <alignment horizontal="center" wrapText="1"/>
    </xf>
    <xf numFmtId="164" fontId="1" fillId="10" borderId="6" xfId="0" applyNumberFormat="1" applyFont="1" applyFill="1" applyBorder="1" applyAlignment="1">
      <alignment horizontal="center"/>
    </xf>
    <xf numFmtId="0" fontId="1" fillId="10" borderId="13" xfId="0" applyFont="1" applyFill="1" applyBorder="1" applyAlignment="1">
      <alignment horizontal="center" wrapText="1"/>
    </xf>
    <xf numFmtId="164" fontId="1" fillId="10" borderId="13" xfId="0" applyNumberFormat="1" applyFont="1" applyFill="1" applyBorder="1" applyAlignment="1">
      <alignment horizontal="center" wrapText="1"/>
    </xf>
    <xf numFmtId="164" fontId="1" fillId="10" borderId="13" xfId="0" applyNumberFormat="1" applyFont="1" applyFill="1" applyBorder="1" applyAlignment="1">
      <alignment horizontal="center"/>
    </xf>
    <xf numFmtId="0" fontId="1" fillId="10" borderId="15" xfId="0" applyFont="1" applyFill="1" applyBorder="1" applyAlignment="1" applyProtection="1">
      <alignment horizontal="center"/>
      <protection locked="0"/>
    </xf>
    <xf numFmtId="0" fontId="1" fillId="10" borderId="34" xfId="0" applyFont="1" applyFill="1" applyBorder="1" applyAlignment="1">
      <alignment horizontal="center" wrapText="1"/>
    </xf>
    <xf numFmtId="0" fontId="1" fillId="10" borderId="15" xfId="0" applyFont="1" applyFill="1" applyBorder="1" applyAlignment="1">
      <alignment horizontal="center"/>
    </xf>
    <xf numFmtId="164" fontId="1" fillId="10" borderId="34" xfId="0" applyNumberFormat="1" applyFont="1" applyFill="1" applyBorder="1" applyAlignment="1">
      <alignment horizontal="center" wrapText="1"/>
    </xf>
    <xf numFmtId="164" fontId="1" fillId="10" borderId="34" xfId="0" applyNumberFormat="1" applyFont="1" applyFill="1" applyBorder="1" applyAlignment="1">
      <alignment horizontal="center"/>
    </xf>
    <xf numFmtId="0" fontId="15" fillId="10" borderId="54" xfId="0" applyFont="1" applyFill="1" applyBorder="1"/>
    <xf numFmtId="0" fontId="1" fillId="10" borderId="54" xfId="0" applyFont="1" applyFill="1" applyBorder="1"/>
    <xf numFmtId="0" fontId="15" fillId="10" borderId="54" xfId="0" applyFont="1" applyFill="1" applyBorder="1" applyAlignment="1">
      <alignment horizontal="center"/>
    </xf>
    <xf numFmtId="0" fontId="26" fillId="0" borderId="0" xfId="0" applyFont="1"/>
    <xf numFmtId="0" fontId="26" fillId="0" borderId="0" xfId="0" applyFont="1" applyAlignment="1">
      <alignment horizontal="right"/>
    </xf>
    <xf numFmtId="0" fontId="26" fillId="0" borderId="16" xfId="0" applyFont="1" applyBorder="1"/>
    <xf numFmtId="14" fontId="26" fillId="0" borderId="16" xfId="0" applyNumberFormat="1" applyFont="1" applyBorder="1"/>
    <xf numFmtId="0" fontId="15" fillId="0" borderId="16" xfId="0" applyFont="1" applyBorder="1"/>
    <xf numFmtId="0" fontId="0" fillId="0" borderId="0" xfId="0" applyAlignment="1">
      <alignment vertical="center"/>
    </xf>
    <xf numFmtId="0" fontId="6" fillId="0" borderId="0" xfId="0" applyFont="1" applyAlignment="1">
      <alignment vertical="center"/>
    </xf>
    <xf numFmtId="0" fontId="6" fillId="0" borderId="12" xfId="0" applyFont="1" applyBorder="1" applyAlignment="1">
      <alignment vertic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wrapText="1"/>
    </xf>
    <xf numFmtId="49" fontId="3" fillId="0" borderId="0" xfId="0" applyNumberFormat="1" applyFont="1" applyAlignment="1">
      <alignment horizontal="center" vertical="center"/>
    </xf>
    <xf numFmtId="49" fontId="15" fillId="0" borderId="0" xfId="0" applyNumberFormat="1" applyFont="1" applyAlignment="1">
      <alignment horizontal="center" vertical="center"/>
    </xf>
    <xf numFmtId="0" fontId="0" fillId="0" borderId="0" xfId="0" applyAlignment="1">
      <alignment horizontal="center" vertical="center"/>
    </xf>
    <xf numFmtId="49" fontId="3" fillId="0" borderId="16" xfId="0" applyNumberFormat="1" applyFont="1" applyBorder="1" applyAlignment="1">
      <alignment horizontal="center" vertical="center"/>
    </xf>
    <xf numFmtId="0" fontId="0" fillId="0" borderId="16" xfId="0" applyBorder="1" applyAlignment="1">
      <alignment horizontal="center" vertical="center"/>
    </xf>
    <xf numFmtId="49" fontId="3"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wrapText="1"/>
    </xf>
    <xf numFmtId="0" fontId="15" fillId="0" borderId="13" xfId="0" applyFont="1" applyBorder="1"/>
    <xf numFmtId="0" fontId="15" fillId="0" borderId="13" xfId="0" applyFont="1" applyBorder="1" applyAlignment="1">
      <alignment horizontal="center"/>
    </xf>
    <xf numFmtId="40" fontId="15" fillId="0" borderId="13" xfId="0" applyNumberFormat="1" applyFont="1" applyBorder="1"/>
    <xf numFmtId="0" fontId="0" fillId="0" borderId="27" xfId="0" applyBorder="1"/>
    <xf numFmtId="0" fontId="0" fillId="0" borderId="24" xfId="0" applyBorder="1"/>
    <xf numFmtId="40" fontId="3" fillId="0" borderId="13" xfId="0" applyNumberFormat="1" applyFont="1" applyBorder="1" applyAlignment="1">
      <alignment horizontal="center" vertical="center" wrapText="1"/>
    </xf>
    <xf numFmtId="0" fontId="0" fillId="0" borderId="16" xfId="0" applyBorder="1"/>
    <xf numFmtId="0" fontId="0" fillId="0" borderId="25" xfId="0" applyBorder="1"/>
    <xf numFmtId="0" fontId="0" fillId="0" borderId="21" xfId="0" applyBorder="1"/>
    <xf numFmtId="40" fontId="15" fillId="0" borderId="36" xfId="0" applyNumberFormat="1" applyFont="1" applyBorder="1" applyAlignment="1">
      <alignment horizontal="center" vertical="center" wrapText="1"/>
    </xf>
    <xf numFmtId="40" fontId="15" fillId="0" borderId="36" xfId="0" applyNumberFormat="1" applyFont="1" applyBorder="1"/>
    <xf numFmtId="0" fontId="0" fillId="0" borderId="37" xfId="0" applyBorder="1"/>
    <xf numFmtId="0" fontId="0" fillId="0" borderId="38" xfId="0" applyBorder="1"/>
    <xf numFmtId="0" fontId="0" fillId="0" borderId="37" xfId="0" applyBorder="1" applyAlignment="1">
      <alignment vertical="center"/>
    </xf>
    <xf numFmtId="0" fontId="0" fillId="0" borderId="0" xfId="0" applyAlignment="1">
      <alignment horizontal="right"/>
    </xf>
    <xf numFmtId="0" fontId="0" fillId="0" borderId="13" xfId="0" applyBorder="1" applyAlignment="1">
      <alignment horizontal="center"/>
    </xf>
    <xf numFmtId="0" fontId="0" fillId="0" borderId="15" xfId="0" applyBorder="1"/>
    <xf numFmtId="0" fontId="0" fillId="0" borderId="6" xfId="0" applyBorder="1" applyAlignment="1">
      <alignment horizontal="right"/>
    </xf>
    <xf numFmtId="0" fontId="47" fillId="0" borderId="0" xfId="0" applyFont="1" applyAlignment="1">
      <alignment horizontal="center" vertical="center" wrapText="1"/>
    </xf>
    <xf numFmtId="0" fontId="50"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8"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24" fillId="10" borderId="0" xfId="0" applyFont="1" applyFill="1" applyAlignment="1">
      <alignment horizontal="center"/>
    </xf>
    <xf numFmtId="0" fontId="3" fillId="10" borderId="54" xfId="0" applyFont="1" applyFill="1" applyBorder="1" applyAlignment="1">
      <alignment horizontal="center" vertical="center" wrapText="1"/>
    </xf>
    <xf numFmtId="0" fontId="3" fillId="10" borderId="16" xfId="0" applyFont="1" applyFill="1" applyBorder="1" applyAlignment="1">
      <alignment horizontal="left"/>
    </xf>
    <xf numFmtId="0" fontId="1" fillId="10" borderId="54" xfId="0" applyFont="1" applyFill="1" applyBorder="1" applyAlignment="1">
      <alignment horizontal="center"/>
    </xf>
    <xf numFmtId="0" fontId="1" fillId="10" borderId="0" xfId="0" applyFont="1" applyFill="1" applyAlignment="1">
      <alignment vertical="center" wrapText="1"/>
    </xf>
    <xf numFmtId="0" fontId="1" fillId="3" borderId="39" xfId="0" applyFont="1" applyFill="1" applyBorder="1" applyAlignment="1">
      <alignment horizontal="center" vertical="center" wrapText="1"/>
    </xf>
    <xf numFmtId="0" fontId="0" fillId="16" borderId="13" xfId="0" applyFill="1" applyBorder="1"/>
    <xf numFmtId="40" fontId="0" fillId="16" borderId="13" xfId="0" applyNumberFormat="1" applyFill="1" applyBorder="1"/>
    <xf numFmtId="0" fontId="51" fillId="16" borderId="13" xfId="0" applyFont="1" applyFill="1" applyBorder="1" applyAlignment="1">
      <alignment horizontal="center"/>
    </xf>
    <xf numFmtId="0" fontId="0" fillId="16" borderId="13" xfId="0" applyFill="1" applyBorder="1" applyAlignment="1">
      <alignment horizontal="center"/>
    </xf>
    <xf numFmtId="0" fontId="52" fillId="17" borderId="0" xfId="0" applyFont="1" applyFill="1" applyAlignment="1">
      <alignment horizontal="center"/>
    </xf>
    <xf numFmtId="0" fontId="52" fillId="17" borderId="0" xfId="0" applyFont="1" applyFill="1" applyAlignment="1">
      <alignment horizontal="center" wrapText="1"/>
    </xf>
    <xf numFmtId="49" fontId="52" fillId="17" borderId="0" xfId="0" applyNumberFormat="1" applyFont="1" applyFill="1" applyAlignment="1">
      <alignment horizontal="center"/>
    </xf>
    <xf numFmtId="0" fontId="52" fillId="17" borderId="0" xfId="0" applyFont="1" applyFill="1" applyAlignment="1">
      <alignment horizontal="center" vertical="center" wrapText="1"/>
    </xf>
    <xf numFmtId="0" fontId="53" fillId="17" borderId="0" xfId="0" applyFont="1" applyFill="1"/>
    <xf numFmtId="0" fontId="52" fillId="17" borderId="0" xfId="0" applyFont="1" applyFill="1" applyAlignment="1">
      <alignment vertical="center"/>
    </xf>
    <xf numFmtId="0" fontId="52" fillId="17" borderId="0" xfId="0" applyFont="1" applyFill="1"/>
    <xf numFmtId="0" fontId="52" fillId="17" borderId="0" xfId="0" applyFont="1" applyFill="1" applyAlignment="1">
      <alignment horizontal="left"/>
    </xf>
    <xf numFmtId="0" fontId="54" fillId="0" borderId="13" xfId="0" applyFont="1" applyBorder="1" applyAlignment="1">
      <alignment horizontal="center"/>
    </xf>
    <xf numFmtId="0" fontId="3" fillId="3" borderId="39" xfId="0" applyFont="1" applyFill="1" applyBorder="1" applyAlignment="1">
      <alignment horizontal="center" vertical="center" wrapText="1"/>
    </xf>
    <xf numFmtId="0" fontId="5" fillId="0" borderId="0" xfId="0" applyFont="1" applyAlignment="1">
      <alignment horizontal="center" vertical="center" wrapText="1"/>
    </xf>
    <xf numFmtId="0" fontId="39" fillId="13" borderId="57" xfId="0" applyFont="1" applyFill="1" applyBorder="1" applyAlignment="1">
      <alignment vertical="top" wrapText="1"/>
    </xf>
    <xf numFmtId="0" fontId="4" fillId="3" borderId="58" xfId="0" applyFont="1" applyFill="1" applyBorder="1" applyAlignment="1">
      <alignment horizontal="center" vertical="center" wrapText="1"/>
    </xf>
    <xf numFmtId="4" fontId="4" fillId="3" borderId="59" xfId="0" applyNumberFormat="1" applyFont="1" applyFill="1" applyBorder="1" applyAlignment="1">
      <alignment horizontal="center" vertical="center" wrapText="1"/>
    </xf>
    <xf numFmtId="4" fontId="4" fillId="3" borderId="61" xfId="0" applyNumberFormat="1"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62" xfId="0" applyFont="1" applyFill="1" applyBorder="1" applyAlignment="1">
      <alignment horizontal="center" vertical="center" wrapText="1"/>
    </xf>
    <xf numFmtId="4" fontId="4" fillId="3" borderId="63" xfId="0" applyNumberFormat="1" applyFont="1" applyFill="1" applyBorder="1" applyAlignment="1">
      <alignment horizontal="center" vertical="center" wrapText="1"/>
    </xf>
    <xf numFmtId="0" fontId="3" fillId="3" borderId="64" xfId="0" applyFont="1" applyFill="1" applyBorder="1" applyAlignment="1">
      <alignment horizontal="center" vertical="center" wrapText="1"/>
    </xf>
    <xf numFmtId="4" fontId="3" fillId="3" borderId="65" xfId="0" applyNumberFormat="1" applyFont="1" applyFill="1" applyBorder="1" applyAlignment="1">
      <alignment horizontal="center" vertical="center" wrapText="1"/>
    </xf>
    <xf numFmtId="0" fontId="9" fillId="3" borderId="66" xfId="0" applyFont="1" applyFill="1" applyBorder="1" applyAlignment="1" applyProtection="1">
      <alignment horizontal="center" vertical="center" wrapText="1"/>
      <protection locked="0"/>
    </xf>
    <xf numFmtId="0" fontId="4" fillId="3" borderId="67" xfId="0" applyFont="1" applyFill="1" applyBorder="1" applyAlignment="1">
      <alignment horizontal="center" vertical="center" wrapText="1"/>
    </xf>
    <xf numFmtId="4" fontId="4" fillId="3" borderId="68" xfId="0" applyNumberFormat="1" applyFont="1" applyFill="1" applyBorder="1" applyAlignment="1">
      <alignment horizontal="center" vertical="center" wrapText="1"/>
    </xf>
    <xf numFmtId="0" fontId="9" fillId="3" borderId="69" xfId="0" applyFont="1" applyFill="1" applyBorder="1" applyAlignment="1" applyProtection="1">
      <alignment horizontal="center" vertical="center" wrapText="1"/>
      <protection locked="0"/>
    </xf>
    <xf numFmtId="4" fontId="4" fillId="3" borderId="70" xfId="0" applyNumberFormat="1" applyFont="1" applyFill="1" applyBorder="1" applyAlignment="1">
      <alignment horizontal="center" vertical="center" wrapText="1"/>
    </xf>
    <xf numFmtId="0" fontId="55" fillId="18" borderId="40" xfId="0" applyFont="1" applyFill="1" applyBorder="1" applyAlignment="1">
      <alignment vertical="center" wrapText="1"/>
    </xf>
    <xf numFmtId="0" fontId="55" fillId="18" borderId="71"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9" fillId="3" borderId="72" xfId="0" applyFont="1" applyFill="1" applyBorder="1" applyAlignment="1" applyProtection="1">
      <alignment horizontal="center" vertical="center" wrapText="1"/>
      <protection locked="0"/>
    </xf>
    <xf numFmtId="0" fontId="39" fillId="13" borderId="55" xfId="0" applyFont="1" applyFill="1" applyBorder="1" applyAlignment="1">
      <alignment horizontal="center" vertical="top" wrapText="1"/>
    </xf>
    <xf numFmtId="0" fontId="56" fillId="13" borderId="56" xfId="0" applyFont="1" applyFill="1" applyBorder="1"/>
    <xf numFmtId="0" fontId="39" fillId="13" borderId="56" xfId="0" applyFont="1" applyFill="1" applyBorder="1" applyAlignment="1">
      <alignment horizontal="center" vertical="top" wrapText="1"/>
    </xf>
    <xf numFmtId="0" fontId="39" fillId="13" borderId="57" xfId="0" applyFont="1" applyFill="1" applyBorder="1" applyAlignment="1">
      <alignment horizontal="center" vertical="top" wrapText="1"/>
    </xf>
    <xf numFmtId="0" fontId="6" fillId="0" borderId="0" xfId="0" applyFont="1" applyAlignment="1">
      <alignment horizontal="left" vertical="center"/>
    </xf>
    <xf numFmtId="0" fontId="31" fillId="0" borderId="0" xfId="0" applyFont="1" applyAlignment="1">
      <alignment vertical="center"/>
    </xf>
    <xf numFmtId="0" fontId="33" fillId="0" borderId="0" xfId="0" applyFont="1" applyAlignment="1">
      <alignment vertical="center"/>
    </xf>
    <xf numFmtId="0" fontId="47" fillId="0" borderId="61" xfId="0" applyFont="1" applyBorder="1" applyAlignment="1">
      <alignment vertical="center" wrapText="1"/>
    </xf>
    <xf numFmtId="0" fontId="47" fillId="0" borderId="61" xfId="0" applyFont="1" applyBorder="1" applyAlignment="1">
      <alignment horizontal="center" vertical="center" wrapText="1"/>
    </xf>
    <xf numFmtId="0" fontId="34" fillId="0" borderId="12" xfId="0" applyFont="1" applyBorder="1" applyAlignment="1">
      <alignment horizontal="left" vertical="center"/>
    </xf>
    <xf numFmtId="0" fontId="47" fillId="17" borderId="0" xfId="0" applyFont="1" applyFill="1"/>
    <xf numFmtId="0" fontId="49" fillId="17" borderId="0" xfId="0" applyFont="1" applyFill="1"/>
    <xf numFmtId="0" fontId="34" fillId="0" borderId="0" xfId="0" applyFont="1" applyAlignment="1">
      <alignment vertical="center"/>
    </xf>
    <xf numFmtId="0" fontId="34" fillId="0" borderId="12" xfId="0" applyFont="1" applyBorder="1" applyAlignment="1">
      <alignment vertical="center"/>
    </xf>
    <xf numFmtId="0" fontId="52" fillId="0" borderId="0" xfId="0" applyFont="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0" fontId="0" fillId="0" borderId="8" xfId="0" applyBorder="1" applyAlignment="1">
      <alignment horizontal="center" wrapText="1"/>
    </xf>
    <xf numFmtId="0" fontId="35" fillId="0" borderId="0" xfId="0" applyFont="1" applyAlignment="1">
      <alignment horizontal="left" vertical="center"/>
    </xf>
    <xf numFmtId="0" fontId="3" fillId="0" borderId="0" xfId="0" applyFont="1" applyAlignment="1">
      <alignment horizontal="right"/>
    </xf>
    <xf numFmtId="0" fontId="0" fillId="0" borderId="0" xfId="0" applyAlignment="1">
      <alignment wrapText="1"/>
    </xf>
    <xf numFmtId="0" fontId="3" fillId="0" borderId="0" xfId="0" applyFont="1" applyAlignment="1">
      <alignment horizontal="right" wrapText="1"/>
    </xf>
    <xf numFmtId="0" fontId="36" fillId="0" borderId="0" xfId="0" applyFont="1" applyAlignment="1">
      <alignment horizontal="left" vertical="center"/>
    </xf>
    <xf numFmtId="0" fontId="15" fillId="0" borderId="0" xfId="0" applyFont="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14" fontId="47" fillId="0" borderId="0" xfId="0" applyNumberFormat="1" applyFont="1" applyAlignment="1">
      <alignment horizontal="center"/>
    </xf>
    <xf numFmtId="0" fontId="15" fillId="0" borderId="0" xfId="0" applyFont="1" applyAlignment="1">
      <alignment horizontal="center" vertical="center"/>
    </xf>
    <xf numFmtId="0" fontId="43" fillId="6" borderId="35" xfId="0" applyFont="1" applyFill="1" applyBorder="1" applyAlignment="1">
      <alignment horizontal="center"/>
    </xf>
    <xf numFmtId="14" fontId="1" fillId="6" borderId="14" xfId="0" applyNumberFormat="1" applyFont="1" applyFill="1" applyBorder="1" applyAlignment="1">
      <alignment horizontal="center"/>
    </xf>
    <xf numFmtId="0" fontId="1" fillId="6" borderId="14" xfId="0" applyFont="1" applyFill="1" applyBorder="1" applyAlignment="1">
      <alignment horizontal="center"/>
    </xf>
    <xf numFmtId="49" fontId="4" fillId="0" borderId="13" xfId="0" applyNumberFormat="1" applyFont="1" applyBorder="1" applyAlignment="1" applyProtection="1">
      <alignment horizontal="center"/>
      <protection locked="0"/>
    </xf>
    <xf numFmtId="49" fontId="1" fillId="0" borderId="13" xfId="0" applyNumberFormat="1" applyFont="1" applyBorder="1" applyAlignment="1" applyProtection="1">
      <alignment horizontal="center"/>
      <protection locked="0"/>
    </xf>
    <xf numFmtId="0" fontId="3" fillId="19"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49" fontId="3" fillId="11" borderId="13" xfId="0" applyNumberFormat="1" applyFont="1" applyFill="1" applyBorder="1" applyAlignment="1" applyProtection="1">
      <alignment horizontal="center" vertical="center" wrapText="1"/>
      <protection locked="0"/>
    </xf>
    <xf numFmtId="0" fontId="3" fillId="11" borderId="13" xfId="0" applyFont="1" applyFill="1" applyBorder="1" applyAlignment="1" applyProtection="1">
      <alignment horizontal="center" vertical="center" wrapText="1"/>
      <protection locked="0"/>
    </xf>
    <xf numFmtId="0" fontId="52" fillId="17" borderId="13" xfId="0" applyFont="1" applyFill="1" applyBorder="1" applyAlignment="1">
      <alignment horizontal="center" vertical="center" wrapText="1"/>
    </xf>
    <xf numFmtId="0" fontId="15" fillId="0" borderId="13" xfId="0" applyFont="1" applyBorder="1" applyAlignment="1">
      <alignment horizontal="center" vertic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3" xfId="0" applyBorder="1" applyAlignment="1" applyProtection="1">
      <alignment horizontal="center" wrapText="1"/>
      <protection locked="0"/>
    </xf>
    <xf numFmtId="0" fontId="4" fillId="0" borderId="13" xfId="0" applyFont="1" applyBorder="1" applyAlignment="1" applyProtection="1">
      <alignment horizontal="center" wrapText="1"/>
      <protection locked="0"/>
    </xf>
    <xf numFmtId="0" fontId="4" fillId="0" borderId="13" xfId="0" applyFont="1" applyBorder="1" applyAlignment="1">
      <alignment horizontal="left"/>
    </xf>
    <xf numFmtId="49" fontId="4" fillId="0" borderId="13" xfId="0" applyNumberFormat="1" applyFont="1" applyBorder="1" applyAlignment="1">
      <alignment horizontal="center"/>
    </xf>
    <xf numFmtId="0" fontId="52" fillId="17" borderId="13" xfId="0" applyFont="1" applyFill="1" applyBorder="1" applyAlignment="1">
      <alignment horizontal="center"/>
    </xf>
    <xf numFmtId="0" fontId="1" fillId="0" borderId="13" xfId="0" applyFont="1" applyBorder="1" applyAlignment="1" applyProtection="1">
      <alignment horizontal="center" wrapText="1"/>
      <protection locked="0"/>
    </xf>
    <xf numFmtId="49" fontId="3" fillId="19" borderId="23" xfId="0" applyNumberFormat="1" applyFont="1" applyFill="1" applyBorder="1" applyAlignment="1">
      <alignment horizontal="center" vertical="center" wrapText="1"/>
    </xf>
    <xf numFmtId="4" fontId="0" fillId="0" borderId="23" xfId="0" applyNumberFormat="1" applyBorder="1" applyAlignment="1">
      <alignment horizontal="center"/>
    </xf>
    <xf numFmtId="4" fontId="0" fillId="0" borderId="26" xfId="0" applyNumberFormat="1" applyBorder="1" applyAlignment="1">
      <alignment horizontal="center"/>
    </xf>
    <xf numFmtId="0" fontId="1" fillId="0" borderId="6" xfId="0" applyFont="1" applyBorder="1" applyAlignment="1" applyProtection="1">
      <alignment horizontal="center" wrapText="1"/>
      <protection locked="0"/>
    </xf>
    <xf numFmtId="0" fontId="58" fillId="20" borderId="0" xfId="0" applyFont="1" applyFill="1"/>
    <xf numFmtId="0" fontId="60" fillId="20" borderId="0" xfId="0" applyFont="1" applyFill="1"/>
    <xf numFmtId="0" fontId="58" fillId="20" borderId="0" xfId="0" applyFont="1" applyFill="1" applyAlignment="1">
      <alignment vertical="center"/>
    </xf>
    <xf numFmtId="0" fontId="58" fillId="20" borderId="0" xfId="0" applyFont="1" applyFill="1" applyAlignment="1">
      <alignment horizontal="center" wrapText="1"/>
    </xf>
    <xf numFmtId="0" fontId="53" fillId="20" borderId="0" xfId="0" applyFont="1" applyFill="1"/>
    <xf numFmtId="0" fontId="52" fillId="20" borderId="0" xfId="0" applyFont="1" applyFill="1" applyAlignment="1">
      <alignment vertical="center"/>
    </xf>
    <xf numFmtId="0" fontId="52" fillId="20" borderId="0" xfId="0" applyFont="1" applyFill="1"/>
    <xf numFmtId="0" fontId="52" fillId="20" borderId="0" xfId="0" applyFont="1" applyFill="1" applyAlignment="1">
      <alignment horizontal="center" wrapText="1"/>
    </xf>
    <xf numFmtId="1" fontId="62" fillId="17" borderId="0" xfId="0" applyNumberFormat="1" applyFont="1" applyFill="1" applyAlignment="1">
      <alignment horizontal="center" vertical="center"/>
    </xf>
    <xf numFmtId="164" fontId="63" fillId="17" borderId="0" xfId="0" applyNumberFormat="1" applyFont="1" applyFill="1" applyAlignment="1">
      <alignment horizontal="center"/>
    </xf>
    <xf numFmtId="0" fontId="0" fillId="17" borderId="0" xfId="0" applyFill="1"/>
    <xf numFmtId="164" fontId="0" fillId="17" borderId="0" xfId="0" applyNumberFormat="1" applyFill="1" applyAlignment="1">
      <alignment horizontal="center"/>
    </xf>
    <xf numFmtId="0" fontId="64" fillId="17" borderId="0" xfId="0" applyFont="1" applyFill="1" applyAlignment="1">
      <alignment horizontal="center" vertical="center"/>
    </xf>
    <xf numFmtId="0" fontId="61" fillId="17" borderId="0" xfId="0" applyFont="1" applyFill="1" applyAlignment="1">
      <alignment horizontal="center" vertical="center"/>
    </xf>
    <xf numFmtId="1" fontId="61" fillId="17" borderId="0" xfId="0" applyNumberFormat="1" applyFont="1" applyFill="1" applyAlignment="1">
      <alignment horizontal="center" vertical="center"/>
    </xf>
    <xf numFmtId="164" fontId="26" fillId="17" borderId="0" xfId="0" applyNumberFormat="1" applyFont="1" applyFill="1" applyAlignment="1">
      <alignment horizontal="center"/>
    </xf>
    <xf numFmtId="0" fontId="65" fillId="17" borderId="0" xfId="0" applyFont="1" applyFill="1" applyAlignment="1">
      <alignment horizontal="center" vertical="center"/>
    </xf>
    <xf numFmtId="1" fontId="26" fillId="17" borderId="0" xfId="0" applyNumberFormat="1" applyFont="1" applyFill="1" applyAlignment="1">
      <alignment horizontal="center" vertical="center"/>
    </xf>
    <xf numFmtId="0" fontId="27" fillId="21" borderId="0" xfId="0" applyFont="1" applyFill="1" applyAlignment="1">
      <alignment horizontal="center"/>
    </xf>
    <xf numFmtId="0" fontId="0" fillId="21" borderId="0" xfId="0" applyFill="1" applyAlignment="1">
      <alignment horizontal="center"/>
    </xf>
    <xf numFmtId="0" fontId="0" fillId="21" borderId="0" xfId="0" applyFill="1" applyAlignment="1">
      <alignment horizontal="center" wrapText="1"/>
    </xf>
    <xf numFmtId="0" fontId="3" fillId="21" borderId="0" xfId="0" applyFont="1" applyFill="1" applyAlignment="1">
      <alignment horizontal="right"/>
    </xf>
    <xf numFmtId="0" fontId="3" fillId="21" borderId="16" xfId="0" applyFont="1" applyFill="1" applyBorder="1" applyAlignment="1">
      <alignment horizontal="center"/>
    </xf>
    <xf numFmtId="0" fontId="3" fillId="21" borderId="0" xfId="0" applyFont="1" applyFill="1" applyProtection="1">
      <protection locked="0"/>
    </xf>
    <xf numFmtId="0" fontId="1" fillId="21" borderId="0" xfId="0" applyFont="1" applyFill="1" applyAlignment="1">
      <alignment horizontal="center"/>
    </xf>
    <xf numFmtId="0" fontId="3" fillId="21" borderId="16" xfId="0" applyFont="1" applyFill="1" applyBorder="1" applyAlignment="1" applyProtection="1">
      <alignment horizontal="center"/>
      <protection locked="0"/>
    </xf>
    <xf numFmtId="0" fontId="1" fillId="21" borderId="16" xfId="0" applyFont="1" applyFill="1" applyBorder="1" applyAlignment="1">
      <alignment horizontal="center"/>
    </xf>
    <xf numFmtId="0" fontId="1" fillId="21" borderId="0" xfId="0" applyFont="1" applyFill="1" applyAlignment="1">
      <alignment horizontal="center" wrapText="1"/>
    </xf>
    <xf numFmtId="0" fontId="3" fillId="21" borderId="2" xfId="0" applyFont="1" applyFill="1" applyBorder="1" applyAlignment="1">
      <alignment horizontal="center" vertical="center" wrapText="1"/>
    </xf>
    <xf numFmtId="0" fontId="0" fillId="21" borderId="0" xfId="0" applyFill="1" applyAlignment="1">
      <alignment horizontal="center" vertical="center" wrapText="1"/>
    </xf>
    <xf numFmtId="0" fontId="29" fillId="21" borderId="6" xfId="0" applyFont="1" applyFill="1" applyBorder="1" applyAlignment="1">
      <alignment horizontal="center" wrapText="1"/>
    </xf>
    <xf numFmtId="0" fontId="0" fillId="21" borderId="6" xfId="0" applyFill="1" applyBorder="1" applyAlignment="1" applyProtection="1">
      <alignment horizontal="center" wrapText="1"/>
      <protection locked="0"/>
    </xf>
    <xf numFmtId="164" fontId="0" fillId="21" borderId="6" xfId="0" applyNumberFormat="1" applyFill="1" applyBorder="1" applyAlignment="1" applyProtection="1">
      <alignment horizontal="center" wrapText="1"/>
      <protection locked="0"/>
    </xf>
    <xf numFmtId="0" fontId="0" fillId="21" borderId="6" xfId="0" applyFill="1" applyBorder="1" applyAlignment="1">
      <alignment horizontal="center" wrapText="1"/>
    </xf>
    <xf numFmtId="0" fontId="59" fillId="22" borderId="0" xfId="0" applyFont="1" applyFill="1"/>
    <xf numFmtId="0" fontId="60" fillId="22" borderId="0" xfId="0" applyFont="1" applyFill="1"/>
    <xf numFmtId="0" fontId="59" fillId="22" borderId="0" xfId="0" applyFont="1" applyFill="1" applyAlignment="1">
      <alignment vertical="center"/>
    </xf>
    <xf numFmtId="0" fontId="59" fillId="22" borderId="0" xfId="0" applyFont="1" applyFill="1" applyAlignment="1">
      <alignment horizontal="center" wrapText="1"/>
    </xf>
    <xf numFmtId="40" fontId="59" fillId="22" borderId="0" xfId="0" applyNumberFormat="1" applyFont="1" applyFill="1"/>
    <xf numFmtId="0" fontId="1" fillId="3" borderId="67" xfId="0" applyFont="1" applyFill="1" applyBorder="1" applyAlignment="1">
      <alignment horizontal="center" vertical="center" wrapText="1"/>
    </xf>
    <xf numFmtId="0" fontId="66" fillId="0" borderId="0" xfId="0" applyFont="1" applyAlignment="1">
      <alignment vertical="center" wrapText="1"/>
    </xf>
    <xf numFmtId="0" fontId="67" fillId="0" borderId="0" xfId="0" applyFont="1" applyAlignment="1">
      <alignment horizontal="left" vertical="center" wrapText="1" indent="1"/>
    </xf>
    <xf numFmtId="0" fontId="24" fillId="0" borderId="0" xfId="0" applyFont="1" applyAlignment="1">
      <alignment horizontal="right"/>
    </xf>
    <xf numFmtId="0" fontId="68" fillId="12" borderId="2" xfId="0" applyFont="1" applyFill="1" applyBorder="1"/>
    <xf numFmtId="14" fontId="4" fillId="0" borderId="0" xfId="0" applyNumberFormat="1" applyFont="1" applyAlignment="1" applyProtection="1">
      <alignment horizontal="center"/>
      <protection hidden="1"/>
    </xf>
    <xf numFmtId="0" fontId="9" fillId="0" borderId="0" xfId="0" applyFont="1" applyProtection="1">
      <protection hidden="1"/>
    </xf>
    <xf numFmtId="0" fontId="15" fillId="0" borderId="0" xfId="0" applyFont="1" applyProtection="1">
      <protection hidden="1"/>
    </xf>
    <xf numFmtId="0" fontId="15"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0" xfId="0" applyFont="1" applyAlignment="1" applyProtection="1">
      <alignment vertical="center"/>
      <protection hidden="1"/>
    </xf>
    <xf numFmtId="0" fontId="3" fillId="0" borderId="0" xfId="0" applyFont="1" applyProtection="1">
      <protection hidden="1"/>
    </xf>
    <xf numFmtId="0" fontId="33" fillId="0" borderId="0" xfId="0" applyFont="1" applyAlignment="1" applyProtection="1">
      <alignment vertical="center"/>
      <protection hidden="1"/>
    </xf>
    <xf numFmtId="0" fontId="0" fillId="0" borderId="0" xfId="0" applyAlignment="1" applyProtection="1">
      <alignment vertical="center"/>
      <protection hidden="1"/>
    </xf>
    <xf numFmtId="0" fontId="30"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wrapText="1"/>
      <protection hidden="1"/>
    </xf>
    <xf numFmtId="0" fontId="3" fillId="0" borderId="13" xfId="0" applyFont="1" applyBorder="1" applyAlignment="1" applyProtection="1">
      <alignment horizontal="center" vertical="center" wrapText="1"/>
      <protection hidden="1"/>
    </xf>
    <xf numFmtId="0" fontId="15" fillId="0" borderId="13" xfId="0" applyFont="1" applyBorder="1" applyAlignment="1" applyProtection="1">
      <alignment horizontal="center"/>
      <protection hidden="1"/>
    </xf>
    <xf numFmtId="0" fontId="0" fillId="0" borderId="0" xfId="0" applyAlignment="1" applyProtection="1">
      <alignment horizontal="right"/>
      <protection hidden="1"/>
    </xf>
    <xf numFmtId="0" fontId="0" fillId="0" borderId="27" xfId="0" applyBorder="1" applyAlignment="1" applyProtection="1">
      <alignment horizontal="left"/>
      <protection hidden="1"/>
    </xf>
    <xf numFmtId="0" fontId="4" fillId="0" borderId="0" xfId="0" applyFont="1" applyAlignment="1" applyProtection="1">
      <alignment horizontal="right"/>
      <protection hidden="1"/>
    </xf>
    <xf numFmtId="49" fontId="0" fillId="0" borderId="16" xfId="0" applyNumberFormat="1" applyBorder="1" applyProtection="1">
      <protection hidden="1"/>
    </xf>
    <xf numFmtId="0" fontId="0" fillId="0" borderId="16" xfId="0" applyBorder="1" applyProtection="1">
      <protection hidden="1"/>
    </xf>
    <xf numFmtId="0" fontId="0" fillId="0" borderId="16" xfId="0" applyBorder="1" applyAlignment="1" applyProtection="1">
      <alignment horizontal="right"/>
      <protection hidden="1"/>
    </xf>
    <xf numFmtId="0" fontId="0" fillId="0" borderId="27" xfId="0" applyBorder="1" applyProtection="1">
      <protection hidden="1"/>
    </xf>
    <xf numFmtId="14" fontId="0" fillId="0" borderId="0" xfId="0" applyNumberFormat="1" applyProtection="1">
      <protection hidden="1"/>
    </xf>
    <xf numFmtId="0" fontId="26" fillId="0" borderId="7" xfId="0" applyFont="1" applyBorder="1" applyAlignment="1" applyProtection="1">
      <alignment horizontal="right" vertical="top"/>
      <protection hidden="1"/>
    </xf>
    <xf numFmtId="0" fontId="0" fillId="0" borderId="3" xfId="0" applyBorder="1" applyProtection="1">
      <protection hidden="1"/>
    </xf>
    <xf numFmtId="0" fontId="0" fillId="0" borderId="9" xfId="0" applyBorder="1" applyAlignment="1" applyProtection="1">
      <alignment horizontal="right" vertical="top"/>
      <protection hidden="1"/>
    </xf>
    <xf numFmtId="0" fontId="0" fillId="0" borderId="4"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0" borderId="5" xfId="0" applyBorder="1" applyProtection="1">
      <protection hidden="1"/>
    </xf>
    <xf numFmtId="0" fontId="52" fillId="14" borderId="0" xfId="0" applyFont="1" applyFill="1" applyAlignment="1">
      <alignment horizontal="center"/>
    </xf>
    <xf numFmtId="0" fontId="52" fillId="14" borderId="0" xfId="0" applyFont="1" applyFill="1" applyAlignment="1">
      <alignment horizontal="center" wrapText="1"/>
    </xf>
    <xf numFmtId="0" fontId="69" fillId="14" borderId="0" xfId="0" applyFont="1" applyFill="1" applyAlignment="1">
      <alignment horizontal="center"/>
    </xf>
    <xf numFmtId="49" fontId="52" fillId="14" borderId="0" xfId="0" applyNumberFormat="1" applyFont="1" applyFill="1" applyAlignment="1">
      <alignment horizontal="center"/>
    </xf>
    <xf numFmtId="14" fontId="52" fillId="14" borderId="0" xfId="0" applyNumberFormat="1" applyFont="1" applyFill="1" applyAlignment="1">
      <alignment horizontal="center"/>
    </xf>
    <xf numFmtId="2" fontId="44" fillId="0" borderId="13" xfId="0" applyNumberFormat="1" applyFont="1" applyBorder="1" applyAlignment="1">
      <alignment horizontal="right"/>
    </xf>
    <xf numFmtId="0" fontId="47" fillId="0" borderId="0" xfId="0" applyFont="1" applyAlignment="1">
      <alignment vertical="center" wrapText="1"/>
    </xf>
    <xf numFmtId="0" fontId="0" fillId="7" borderId="85" xfId="0" applyFill="1" applyBorder="1"/>
    <xf numFmtId="0" fontId="0" fillId="7" borderId="87" xfId="0" applyFill="1" applyBorder="1"/>
    <xf numFmtId="0" fontId="58" fillId="22" borderId="0" xfId="0" applyFont="1" applyFill="1"/>
    <xf numFmtId="4" fontId="59" fillId="22" borderId="0" xfId="0" applyNumberFormat="1" applyFont="1" applyFill="1"/>
    <xf numFmtId="4" fontId="59" fillId="22" borderId="0" xfId="0" applyNumberFormat="1" applyFont="1" applyFill="1" applyAlignment="1">
      <alignment vertical="center"/>
    </xf>
    <xf numFmtId="0" fontId="58" fillId="22" borderId="0" xfId="0" applyFont="1" applyFill="1" applyAlignment="1">
      <alignment vertical="center"/>
    </xf>
    <xf numFmtId="10" fontId="59" fillId="22" borderId="0" xfId="3" applyNumberFormat="1" applyFont="1" applyFill="1" applyAlignment="1">
      <alignment horizontal="center" wrapText="1"/>
    </xf>
    <xf numFmtId="4" fontId="59" fillId="22" borderId="0" xfId="0" applyNumberFormat="1" applyFont="1" applyFill="1" applyAlignment="1">
      <alignment horizontal="center" wrapText="1"/>
    </xf>
    <xf numFmtId="0" fontId="58" fillId="22" borderId="0" xfId="0" applyFont="1" applyFill="1" applyAlignment="1">
      <alignment horizontal="center" wrapText="1"/>
    </xf>
    <xf numFmtId="0" fontId="15" fillId="3" borderId="0" xfId="0" applyFont="1" applyFill="1" applyAlignment="1">
      <alignment horizontal="left"/>
    </xf>
    <xf numFmtId="0" fontId="15" fillId="3" borderId="0" xfId="0" applyFont="1" applyFill="1" applyAlignment="1">
      <alignment horizontal="left" vertical="center" wrapText="1"/>
    </xf>
    <xf numFmtId="0" fontId="9" fillId="3" borderId="0" xfId="0" applyFont="1" applyFill="1" applyAlignment="1">
      <alignment horizontal="center" wrapText="1"/>
    </xf>
    <xf numFmtId="0" fontId="9" fillId="3" borderId="0" xfId="0" applyFont="1" applyFill="1" applyAlignment="1">
      <alignment horizontal="center" vertical="center"/>
    </xf>
    <xf numFmtId="0" fontId="38" fillId="2" borderId="0" xfId="0" applyFont="1" applyFill="1" applyAlignment="1">
      <alignment horizontal="center" wrapText="1"/>
    </xf>
    <xf numFmtId="0" fontId="21" fillId="3" borderId="7"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6" fillId="7" borderId="86" xfId="0" applyFont="1" applyFill="1" applyBorder="1" applyAlignment="1">
      <alignment horizontal="center" vertical="center" wrapText="1"/>
    </xf>
    <xf numFmtId="8" fontId="16" fillId="3" borderId="1" xfId="0" applyNumberFormat="1" applyFont="1" applyFill="1" applyBorder="1" applyAlignment="1">
      <alignment horizontal="center" vertical="center" wrapText="1"/>
    </xf>
    <xf numFmtId="8" fontId="16" fillId="3" borderId="42"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22" fillId="8" borderId="10" xfId="0" applyFont="1" applyFill="1" applyBorder="1" applyAlignment="1">
      <alignment horizontal="center"/>
    </xf>
    <xf numFmtId="0" fontId="22" fillId="8" borderId="40" xfId="0" applyFont="1" applyFill="1" applyBorder="1" applyAlignment="1">
      <alignment horizontal="center"/>
    </xf>
    <xf numFmtId="0" fontId="22" fillId="8" borderId="41" xfId="0" applyFont="1" applyFill="1" applyBorder="1" applyAlignment="1">
      <alignment horizontal="center"/>
    </xf>
    <xf numFmtId="0" fontId="3" fillId="7" borderId="40" xfId="0" applyFont="1" applyFill="1" applyBorder="1" applyAlignment="1">
      <alignment horizontal="center" vertical="center"/>
    </xf>
    <xf numFmtId="8" fontId="16" fillId="3" borderId="43" xfId="0" applyNumberFormat="1"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7" borderId="9" xfId="0" applyFont="1" applyFill="1" applyBorder="1" applyAlignment="1">
      <alignment horizontal="center" vertical="center"/>
    </xf>
    <xf numFmtId="0" fontId="16" fillId="7" borderId="0" xfId="0" applyFont="1" applyFill="1" applyAlignment="1">
      <alignment horizontal="center" vertical="center"/>
    </xf>
    <xf numFmtId="0" fontId="16" fillId="7" borderId="4"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40" xfId="0" applyFont="1" applyFill="1" applyBorder="1" applyAlignment="1">
      <alignment horizontal="center" vertical="center"/>
    </xf>
    <xf numFmtId="0" fontId="20" fillId="8" borderId="41"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0" xfId="0" applyFont="1" applyFill="1" applyAlignment="1">
      <alignment horizontal="center" vertical="center" wrapText="1"/>
    </xf>
    <xf numFmtId="0" fontId="19" fillId="2" borderId="1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55" fillId="18" borderId="40" xfId="0" applyFont="1" applyFill="1" applyBorder="1" applyAlignment="1">
      <alignment horizontal="center" vertical="center" wrapText="1"/>
    </xf>
    <xf numFmtId="0" fontId="55" fillId="18" borderId="71" xfId="0" applyFont="1" applyFill="1" applyBorder="1" applyAlignment="1">
      <alignment horizontal="center" vertical="center" wrapText="1"/>
    </xf>
    <xf numFmtId="0" fontId="55" fillId="18" borderId="77" xfId="0" applyFont="1" applyFill="1" applyBorder="1" applyAlignment="1">
      <alignment horizontal="center" vertical="center" wrapText="1"/>
    </xf>
    <xf numFmtId="0" fontId="9" fillId="3" borderId="75" xfId="0" applyFont="1" applyFill="1" applyBorder="1" applyAlignment="1" applyProtection="1">
      <alignment horizontal="center" vertical="center" wrapText="1"/>
      <protection locked="0"/>
    </xf>
    <xf numFmtId="0" fontId="9" fillId="3" borderId="76" xfId="0" applyFont="1" applyFill="1" applyBorder="1" applyAlignment="1" applyProtection="1">
      <alignment horizontal="center" vertical="center" wrapText="1"/>
      <protection locked="0"/>
    </xf>
    <xf numFmtId="4" fontId="4" fillId="3" borderId="47" xfId="0" applyNumberFormat="1" applyFont="1" applyFill="1" applyBorder="1" applyAlignment="1">
      <alignment horizontal="center" vertical="center" wrapText="1"/>
    </xf>
    <xf numFmtId="4" fontId="4" fillId="3" borderId="26" xfId="0" applyNumberFormat="1" applyFont="1" applyFill="1" applyBorder="1" applyAlignment="1">
      <alignment horizontal="center" vertical="center" wrapText="1"/>
    </xf>
    <xf numFmtId="0" fontId="9" fillId="3" borderId="45" xfId="0" applyFont="1" applyFill="1" applyBorder="1" applyAlignment="1" applyProtection="1">
      <alignment horizontal="center" vertical="center" wrapText="1"/>
      <protection locked="0"/>
    </xf>
    <xf numFmtId="0" fontId="9" fillId="3" borderId="46" xfId="0" applyFont="1" applyFill="1" applyBorder="1" applyAlignment="1" applyProtection="1">
      <alignment horizontal="center" vertical="center" wrapText="1"/>
      <protection locked="0"/>
    </xf>
    <xf numFmtId="4" fontId="4" fillId="3" borderId="73" xfId="0" applyNumberFormat="1" applyFont="1" applyFill="1" applyBorder="1" applyAlignment="1">
      <alignment horizontal="center" vertical="center" wrapText="1"/>
    </xf>
    <xf numFmtId="4" fontId="4" fillId="3" borderId="74"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1"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65" xfId="0" applyFont="1" applyFill="1" applyBorder="1" applyAlignment="1">
      <alignment horizontal="center" vertical="center" wrapText="1"/>
    </xf>
    <xf numFmtId="0" fontId="10" fillId="9" borderId="64"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63"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72" fillId="0" borderId="8" xfId="0" applyFont="1" applyBorder="1" applyAlignment="1">
      <alignment horizontal="center" vertical="center" wrapText="1"/>
    </xf>
    <xf numFmtId="0" fontId="72" fillId="0" borderId="83"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84" xfId="0" applyFont="1" applyBorder="1" applyAlignment="1">
      <alignment horizontal="center" vertical="center" wrapText="1"/>
    </xf>
    <xf numFmtId="0" fontId="1" fillId="13" borderId="10" xfId="0" applyFont="1" applyFill="1" applyBorder="1" applyAlignment="1" applyProtection="1">
      <alignment horizontal="center" vertical="top" wrapText="1"/>
      <protection locked="0"/>
    </xf>
    <xf numFmtId="0" fontId="4" fillId="13" borderId="40" xfId="0" applyFont="1" applyFill="1" applyBorder="1" applyAlignment="1" applyProtection="1">
      <alignment horizontal="center" vertical="top" wrapText="1"/>
      <protection locked="0"/>
    </xf>
    <xf numFmtId="0" fontId="4" fillId="13" borderId="41" xfId="0" applyFont="1" applyFill="1" applyBorder="1" applyAlignment="1" applyProtection="1">
      <alignment horizontal="center" vertical="top" wrapText="1"/>
      <protection locked="0"/>
    </xf>
    <xf numFmtId="0" fontId="24" fillId="6" borderId="9" xfId="0" applyFont="1" applyFill="1" applyBorder="1" applyAlignment="1">
      <alignment horizontal="center"/>
    </xf>
    <xf numFmtId="0" fontId="24" fillId="6" borderId="0" xfId="0" applyFont="1" applyFill="1" applyAlignment="1">
      <alignment horizontal="center"/>
    </xf>
    <xf numFmtId="0" fontId="24" fillId="6" borderId="4" xfId="0" applyFont="1" applyFill="1" applyBorder="1" applyAlignment="1">
      <alignment horizontal="center"/>
    </xf>
    <xf numFmtId="0" fontId="24" fillId="6" borderId="12" xfId="0" applyFont="1" applyFill="1" applyBorder="1" applyAlignment="1">
      <alignment horizontal="center"/>
    </xf>
    <xf numFmtId="40" fontId="9" fillId="6" borderId="0" xfId="0" applyNumberFormat="1" applyFont="1" applyFill="1" applyAlignment="1">
      <alignment horizontal="center"/>
    </xf>
    <xf numFmtId="0" fontId="37" fillId="6" borderId="0" xfId="0" applyFont="1" applyFill="1" applyAlignment="1">
      <alignment horizontal="center" vertical="center" wrapText="1"/>
    </xf>
    <xf numFmtId="0" fontId="12" fillId="6" borderId="0" xfId="0" applyFont="1" applyFill="1" applyAlignment="1">
      <alignment horizontal="center"/>
    </xf>
    <xf numFmtId="49" fontId="24" fillId="3" borderId="10" xfId="0" applyNumberFormat="1" applyFont="1" applyFill="1" applyBorder="1" applyAlignment="1" applyProtection="1">
      <alignment horizontal="center"/>
      <protection locked="0"/>
    </xf>
    <xf numFmtId="49" fontId="24" fillId="3" borderId="40" xfId="0" applyNumberFormat="1" applyFont="1" applyFill="1" applyBorder="1" applyAlignment="1" applyProtection="1">
      <alignment horizontal="center"/>
      <protection locked="0"/>
    </xf>
    <xf numFmtId="49" fontId="24" fillId="3" borderId="41" xfId="0" applyNumberFormat="1" applyFont="1" applyFill="1" applyBorder="1" applyAlignment="1" applyProtection="1">
      <alignment horizontal="center"/>
      <protection locked="0"/>
    </xf>
    <xf numFmtId="49" fontId="24" fillId="12" borderId="12" xfId="0" applyNumberFormat="1" applyFont="1" applyFill="1" applyBorder="1" applyAlignment="1">
      <alignment horizontal="center"/>
    </xf>
    <xf numFmtId="49" fontId="23" fillId="3" borderId="10" xfId="1" applyNumberFormat="1" applyFill="1" applyBorder="1" applyAlignment="1" applyProtection="1">
      <alignment horizontal="center" wrapText="1"/>
      <protection locked="0"/>
    </xf>
    <xf numFmtId="49" fontId="24" fillId="3" borderId="40" xfId="0" applyNumberFormat="1" applyFont="1" applyFill="1" applyBorder="1" applyAlignment="1" applyProtection="1">
      <alignment horizontal="center" wrapText="1"/>
      <protection locked="0"/>
    </xf>
    <xf numFmtId="49" fontId="24" fillId="3" borderId="41" xfId="0" applyNumberFormat="1" applyFont="1" applyFill="1" applyBorder="1" applyAlignment="1" applyProtection="1">
      <alignment horizontal="center" wrapText="1"/>
      <protection locked="0"/>
    </xf>
    <xf numFmtId="0" fontId="12" fillId="0" borderId="0" xfId="0" applyFont="1" applyAlignment="1">
      <alignment horizontal="center"/>
    </xf>
    <xf numFmtId="0" fontId="15" fillId="11" borderId="7" xfId="0" applyFont="1" applyFill="1" applyBorder="1" applyAlignment="1">
      <alignment horizontal="center" vertical="center"/>
    </xf>
    <xf numFmtId="0" fontId="15" fillId="11" borderId="8" xfId="0" applyFont="1" applyFill="1" applyBorder="1" applyAlignment="1">
      <alignment horizontal="center" vertical="center"/>
    </xf>
    <xf numFmtId="0" fontId="15" fillId="11" borderId="3" xfId="0" applyFont="1" applyFill="1" applyBorder="1" applyAlignment="1">
      <alignment horizontal="center" vertical="center"/>
    </xf>
    <xf numFmtId="0" fontId="1" fillId="0" borderId="16" xfId="0" applyFont="1" applyBorder="1" applyAlignment="1" applyProtection="1">
      <alignment horizontal="center"/>
      <protection locked="0"/>
    </xf>
    <xf numFmtId="0" fontId="0" fillId="0" borderId="16" xfId="0" applyBorder="1" applyAlignment="1" applyProtection="1">
      <alignment horizontal="center"/>
      <protection locked="0"/>
    </xf>
    <xf numFmtId="0" fontId="15" fillId="19" borderId="10" xfId="0" applyFont="1" applyFill="1" applyBorder="1" applyAlignment="1">
      <alignment horizontal="center" vertical="center"/>
    </xf>
    <xf numFmtId="0" fontId="15" fillId="19" borderId="40" xfId="0" applyFont="1" applyFill="1" applyBorder="1" applyAlignment="1">
      <alignment horizontal="center" vertical="center"/>
    </xf>
    <xf numFmtId="0" fontId="15" fillId="19" borderId="41" xfId="0" applyFont="1" applyFill="1" applyBorder="1" applyAlignment="1">
      <alignment horizontal="center" vertical="center"/>
    </xf>
    <xf numFmtId="0" fontId="8" fillId="0" borderId="0" xfId="0" applyFont="1" applyAlignment="1">
      <alignment horizontal="center"/>
    </xf>
    <xf numFmtId="49" fontId="3" fillId="11" borderId="13" xfId="0" applyNumberFormat="1" applyFont="1" applyFill="1" applyBorder="1" applyAlignment="1" applyProtection="1">
      <alignment horizontal="center" vertical="center" wrapText="1"/>
      <protection locked="0"/>
    </xf>
    <xf numFmtId="49" fontId="1" fillId="0" borderId="13"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41" fillId="13" borderId="23" xfId="2" applyFont="1" applyFill="1" applyBorder="1" applyAlignment="1">
      <alignment horizontal="center" vertical="center" wrapText="1"/>
    </xf>
    <xf numFmtId="0" fontId="41" fillId="13" borderId="24" xfId="2" applyFont="1" applyFill="1" applyBorder="1" applyAlignment="1">
      <alignment horizontal="center" vertical="center" wrapText="1"/>
    </xf>
    <xf numFmtId="0" fontId="40" fillId="13" borderId="23" xfId="2" applyFont="1" applyFill="1" applyBorder="1" applyAlignment="1" applyProtection="1">
      <alignment horizontal="left" vertical="center" wrapText="1"/>
      <protection locked="0"/>
    </xf>
    <xf numFmtId="0" fontId="40" fillId="13" borderId="27" xfId="2" applyFont="1" applyFill="1" applyBorder="1" applyAlignment="1" applyProtection="1">
      <alignment horizontal="left" vertical="center" wrapText="1"/>
      <protection locked="0"/>
    </xf>
    <xf numFmtId="0" fontId="40" fillId="13" borderId="18" xfId="2" applyFont="1" applyFill="1" applyBorder="1" applyAlignment="1" applyProtection="1">
      <alignment horizontal="left" wrapText="1"/>
      <protection hidden="1"/>
    </xf>
    <xf numFmtId="0" fontId="40" fillId="13" borderId="0" xfId="2" applyFont="1" applyFill="1" applyAlignment="1" applyProtection="1">
      <alignment horizontal="left" wrapText="1"/>
      <protection hidden="1"/>
    </xf>
    <xf numFmtId="0" fontId="40" fillId="13" borderId="19" xfId="2" applyFont="1" applyFill="1" applyBorder="1" applyAlignment="1" applyProtection="1">
      <alignment horizontal="left" wrapText="1"/>
      <protection hidden="1"/>
    </xf>
    <xf numFmtId="0" fontId="40" fillId="13" borderId="0" xfId="2" applyFont="1" applyFill="1" applyAlignment="1" applyProtection="1">
      <alignment horizontal="left"/>
      <protection hidden="1"/>
    </xf>
    <xf numFmtId="0" fontId="40" fillId="13" borderId="19" xfId="2" applyFont="1" applyFill="1" applyBorder="1" applyAlignment="1" applyProtection="1">
      <alignment horizontal="left"/>
      <protection hidden="1"/>
    </xf>
    <xf numFmtId="0" fontId="57" fillId="13" borderId="79" xfId="2" applyFont="1" applyFill="1" applyBorder="1" applyAlignment="1" applyProtection="1">
      <alignment horizontal="center" wrapText="1"/>
      <protection hidden="1"/>
    </xf>
    <xf numFmtId="0" fontId="57" fillId="13" borderId="80" xfId="2" applyFont="1" applyFill="1" applyBorder="1" applyAlignment="1" applyProtection="1">
      <alignment horizontal="center" wrapText="1"/>
      <protection hidden="1"/>
    </xf>
    <xf numFmtId="0" fontId="75" fillId="13" borderId="81" xfId="2" applyFont="1" applyFill="1" applyBorder="1" applyAlignment="1" applyProtection="1">
      <alignment horizontal="center" vertical="center" wrapText="1"/>
      <protection hidden="1"/>
    </xf>
    <xf numFmtId="0" fontId="75" fillId="13" borderId="82" xfId="2" applyFont="1" applyFill="1" applyBorder="1" applyAlignment="1" applyProtection="1">
      <alignment horizontal="center" vertical="center" wrapText="1"/>
      <protection hidden="1"/>
    </xf>
    <xf numFmtId="0" fontId="46" fillId="15" borderId="48" xfId="2" applyFont="1" applyFill="1" applyBorder="1" applyAlignment="1" applyProtection="1">
      <alignment horizontal="center" vertical="center"/>
      <protection hidden="1"/>
    </xf>
    <xf numFmtId="0" fontId="46" fillId="15" borderId="49" xfId="2" applyFont="1" applyFill="1" applyBorder="1" applyAlignment="1" applyProtection="1">
      <alignment horizontal="center" vertical="center"/>
      <protection hidden="1"/>
    </xf>
    <xf numFmtId="0" fontId="41" fillId="13" borderId="17" xfId="2" applyFont="1" applyFill="1" applyBorder="1" applyAlignment="1" applyProtection="1">
      <alignment horizontal="center"/>
      <protection hidden="1"/>
    </xf>
    <xf numFmtId="0" fontId="41" fillId="13" borderId="50" xfId="2" applyFont="1" applyFill="1" applyBorder="1" applyAlignment="1" applyProtection="1">
      <alignment horizontal="center"/>
      <protection hidden="1"/>
    </xf>
    <xf numFmtId="0" fontId="41" fillId="13" borderId="51" xfId="2" applyFont="1" applyFill="1" applyBorder="1" applyAlignment="1" applyProtection="1">
      <alignment horizontal="center"/>
      <protection hidden="1"/>
    </xf>
    <xf numFmtId="0" fontId="15" fillId="13" borderId="18" xfId="2" applyFont="1" applyFill="1" applyBorder="1" applyAlignment="1" applyProtection="1">
      <alignment horizontal="center"/>
      <protection hidden="1"/>
    </xf>
    <xf numFmtId="0" fontId="15" fillId="13" borderId="0" xfId="2" applyFont="1" applyFill="1" applyAlignment="1" applyProtection="1">
      <alignment horizontal="center"/>
      <protection hidden="1"/>
    </xf>
    <xf numFmtId="0" fontId="15" fillId="13" borderId="19" xfId="2" applyFont="1" applyFill="1" applyBorder="1" applyAlignment="1" applyProtection="1">
      <alignment horizontal="center"/>
      <protection hidden="1"/>
    </xf>
    <xf numFmtId="0" fontId="40" fillId="13" borderId="18" xfId="2" applyFont="1" applyFill="1" applyBorder="1" applyAlignment="1" applyProtection="1">
      <alignment horizontal="left"/>
      <protection hidden="1"/>
    </xf>
    <xf numFmtId="0" fontId="0" fillId="0" borderId="53" xfId="0" applyBorder="1" applyAlignment="1">
      <alignment horizontal="center"/>
    </xf>
    <xf numFmtId="0" fontId="15" fillId="0" borderId="23" xfId="0" applyFont="1" applyBorder="1" applyAlignment="1">
      <alignment horizontal="center"/>
    </xf>
    <xf numFmtId="0" fontId="15" fillId="0" borderId="27" xfId="0" applyFont="1" applyBorder="1" applyAlignment="1">
      <alignment horizontal="center"/>
    </xf>
    <xf numFmtId="0" fontId="15" fillId="0" borderId="24" xfId="0" applyFont="1" applyBorder="1" applyAlignment="1">
      <alignment horizontal="center"/>
    </xf>
    <xf numFmtId="0" fontId="0" fillId="0" borderId="52" xfId="0" applyBorder="1" applyAlignment="1">
      <alignment horizontal="center" vertical="top"/>
    </xf>
    <xf numFmtId="0" fontId="26"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49" fontId="15" fillId="0" borderId="0" xfId="0" applyNumberFormat="1" applyFont="1" applyAlignment="1">
      <alignment horizontal="center" vertical="center"/>
    </xf>
    <xf numFmtId="0" fontId="15" fillId="0" borderId="23" xfId="0" applyFont="1" applyBorder="1" applyAlignment="1">
      <alignment horizontal="center" wrapText="1"/>
    </xf>
    <xf numFmtId="0" fontId="15" fillId="0" borderId="27" xfId="0" applyFont="1" applyBorder="1" applyAlignment="1">
      <alignment horizontal="center" wrapText="1"/>
    </xf>
    <xf numFmtId="0" fontId="15" fillId="0" borderId="24" xfId="0" applyFont="1" applyBorder="1" applyAlignment="1">
      <alignment horizontal="center" wrapText="1"/>
    </xf>
    <xf numFmtId="0" fontId="0" fillId="16" borderId="23" xfId="0" applyFill="1" applyBorder="1" applyAlignment="1">
      <alignment horizontal="center"/>
    </xf>
    <xf numFmtId="0" fontId="0" fillId="16" borderId="27" xfId="0" applyFill="1" applyBorder="1" applyAlignment="1">
      <alignment horizontal="center"/>
    </xf>
    <xf numFmtId="0" fontId="0" fillId="16" borderId="24" xfId="0" applyFill="1" applyBorder="1" applyAlignment="1">
      <alignment horizontal="center"/>
    </xf>
    <xf numFmtId="0" fontId="20" fillId="16" borderId="23" xfId="0" applyFont="1" applyFill="1" applyBorder="1" applyAlignment="1">
      <alignment horizontal="center"/>
    </xf>
    <xf numFmtId="0" fontId="20" fillId="16" borderId="27" xfId="0" applyFont="1" applyFill="1" applyBorder="1" applyAlignment="1">
      <alignment horizontal="center"/>
    </xf>
    <xf numFmtId="0" fontId="20" fillId="16" borderId="24" xfId="0" applyFont="1" applyFill="1"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center" wrapText="1"/>
    </xf>
    <xf numFmtId="0" fontId="0" fillId="0" borderId="0" xfId="0" applyAlignment="1">
      <alignment horizontal="left" vertical="center"/>
    </xf>
    <xf numFmtId="0" fontId="26" fillId="0" borderId="38" xfId="0" applyFont="1" applyBorder="1" applyAlignment="1">
      <alignment horizontal="left" vertical="center"/>
    </xf>
    <xf numFmtId="0" fontId="0" fillId="0" borderId="0" xfId="0" applyAlignment="1">
      <alignment horizontal="left"/>
    </xf>
    <xf numFmtId="0" fontId="0" fillId="0" borderId="53" xfId="0" applyBorder="1" applyAlignment="1">
      <alignment horizontal="left"/>
    </xf>
    <xf numFmtId="0" fontId="1" fillId="0" borderId="0" xfId="0" applyFont="1" applyAlignment="1">
      <alignment horizontal="left"/>
    </xf>
    <xf numFmtId="0" fontId="1" fillId="0" borderId="38" xfId="0" applyFont="1" applyBorder="1" applyAlignment="1">
      <alignment horizontal="left" vertical="center"/>
    </xf>
    <xf numFmtId="0" fontId="0" fillId="0" borderId="38" xfId="0" applyBorder="1" applyAlignment="1">
      <alignment horizontal="left" vertical="center"/>
    </xf>
    <xf numFmtId="0" fontId="26" fillId="0" borderId="0" xfId="0" applyFont="1" applyAlignment="1">
      <alignment horizontal="left"/>
    </xf>
    <xf numFmtId="0" fontId="15" fillId="0" borderId="0" xfId="0" applyFont="1" applyAlignment="1">
      <alignment horizontal="center"/>
    </xf>
    <xf numFmtId="0" fontId="26" fillId="0" borderId="16" xfId="0" applyFont="1" applyBorder="1" applyAlignment="1">
      <alignment horizontal="left"/>
    </xf>
    <xf numFmtId="14" fontId="15" fillId="0" borderId="16" xfId="0" applyNumberFormat="1" applyFont="1" applyBorder="1" applyAlignment="1">
      <alignment horizontal="center"/>
    </xf>
    <xf numFmtId="49" fontId="3" fillId="0" borderId="38" xfId="0" applyNumberFormat="1" applyFont="1" applyBorder="1" applyAlignment="1">
      <alignment horizontal="left" vertical="center"/>
    </xf>
    <xf numFmtId="0" fontId="34" fillId="0" borderId="0" xfId="0" applyFont="1" applyAlignment="1">
      <alignment horizontal="left" vertical="center"/>
    </xf>
    <xf numFmtId="0" fontId="6" fillId="0" borderId="0" xfId="0" applyFont="1" applyAlignment="1">
      <alignment horizontal="left" vertical="center"/>
    </xf>
    <xf numFmtId="0" fontId="34" fillId="0" borderId="12" xfId="0" applyFont="1" applyBorder="1" applyAlignment="1">
      <alignment horizontal="left" vertical="center"/>
    </xf>
    <xf numFmtId="1" fontId="34" fillId="0" borderId="12" xfId="0" applyNumberFormat="1" applyFont="1" applyBorder="1" applyAlignment="1">
      <alignment horizontal="left" vertical="center"/>
    </xf>
    <xf numFmtId="14" fontId="34" fillId="0" borderId="0" xfId="0" applyNumberFormat="1" applyFont="1" applyAlignment="1">
      <alignment horizontal="left" vertical="center"/>
    </xf>
    <xf numFmtId="0" fontId="6" fillId="0" borderId="12" xfId="0" applyFont="1" applyBorder="1" applyAlignment="1">
      <alignment horizontal="left" vertical="center"/>
    </xf>
    <xf numFmtId="0" fontId="4" fillId="0" borderId="23" xfId="0" applyFont="1" applyBorder="1" applyAlignment="1" applyProtection="1">
      <alignment horizontal="center"/>
      <protection hidden="1"/>
    </xf>
    <xf numFmtId="0" fontId="4" fillId="0" borderId="27" xfId="0" applyFont="1" applyBorder="1" applyAlignment="1" applyProtection="1">
      <alignment horizontal="center"/>
      <protection hidden="1"/>
    </xf>
    <xf numFmtId="0" fontId="4" fillId="0" borderId="24" xfId="0" applyFont="1" applyBorder="1" applyAlignment="1" applyProtection="1">
      <alignment horizontal="center"/>
      <protection hidden="1"/>
    </xf>
    <xf numFmtId="0" fontId="15" fillId="0" borderId="0" xfId="0" applyFont="1" applyAlignment="1" applyProtection="1">
      <alignment horizontal="center" vertical="center"/>
      <protection hidden="1"/>
    </xf>
    <xf numFmtId="0" fontId="1" fillId="0" borderId="23" xfId="0" applyFont="1" applyBorder="1" applyAlignment="1" applyProtection="1">
      <alignment horizontal="center"/>
      <protection hidden="1"/>
    </xf>
    <xf numFmtId="0" fontId="15" fillId="0" borderId="0" xfId="0" applyFont="1" applyAlignment="1" applyProtection="1">
      <alignment horizontal="center"/>
      <protection hidden="1"/>
    </xf>
    <xf numFmtId="0" fontId="33" fillId="0" borderId="0" xfId="0" applyFont="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0" fillId="0" borderId="27" xfId="0" applyBorder="1" applyAlignment="1" applyProtection="1">
      <alignment horizontal="left"/>
      <protection hidden="1"/>
    </xf>
    <xf numFmtId="0" fontId="0" fillId="0" borderId="16" xfId="0" applyBorder="1" applyAlignment="1" applyProtection="1">
      <alignment horizontal="left"/>
      <protection hidden="1"/>
    </xf>
    <xf numFmtId="14" fontId="15" fillId="0" borderId="12" xfId="0" applyNumberFormat="1"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4" fontId="15" fillId="0" borderId="0" xfId="0" applyNumberFormat="1" applyFont="1" applyAlignment="1" applyProtection="1">
      <alignment horizontal="center" vertical="center" wrapText="1"/>
      <protection hidden="1"/>
    </xf>
    <xf numFmtId="0" fontId="3" fillId="21" borderId="16" xfId="0" applyFont="1" applyFill="1" applyBorder="1" applyAlignment="1" applyProtection="1">
      <alignment horizontal="left"/>
      <protection locked="0"/>
    </xf>
    <xf numFmtId="0" fontId="12" fillId="21" borderId="0" xfId="0" applyFont="1" applyFill="1" applyAlignment="1">
      <alignment horizontal="center"/>
    </xf>
    <xf numFmtId="0" fontId="1" fillId="10" borderId="54" xfId="0" applyFont="1" applyFill="1" applyBorder="1" applyAlignment="1">
      <alignment horizontal="center"/>
    </xf>
    <xf numFmtId="0" fontId="24" fillId="10" borderId="0" xfId="0" applyFont="1" applyFill="1" applyAlignment="1">
      <alignment horizontal="center"/>
    </xf>
    <xf numFmtId="0" fontId="3" fillId="10" borderId="54" xfId="0" applyFont="1" applyFill="1" applyBorder="1" applyAlignment="1">
      <alignment horizontal="center" vertical="center" wrapText="1"/>
    </xf>
    <xf numFmtId="0" fontId="3" fillId="10" borderId="16" xfId="0" applyFont="1" applyFill="1" applyBorder="1" applyAlignment="1">
      <alignment horizontal="left"/>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304800</xdr:rowOff>
    </xdr:to>
    <xdr:sp macro="" textlink="">
      <xdr:nvSpPr>
        <xdr:cNvPr id="1025" name="AutoShape 1" descr="data:image/png;base64,iVBORw0KGgoAAAANSUhEUgAAAOsAAAHQCAYAAABAwJ0PAAAgAElEQVR4Xry9+a9s2XUetqpOnaq605tfP3az2c1BIiVK1mDFcJyf8v8kljU5kROIFCkpki0ngAMkPwRIRFGjJQsw4CDQTwGCIAiCJJZiWRSnZs9v7DfcseY6wbfW/vZZZ51d912Skm7z8d1XdYY9rG/Na+3Bf/KF/7Gp65GMq5FUMpCb16/LYrWSDx/el0qGIlUl22oo200jzWYj1aiWalTJarmQwWAge5Na5suVLFcbGY1GUte1bLdb2Ww2MhDRv7ertUgj+m8ZNPh//Wka+50f8d/4bDgc5uvy9YOBCP50fgYyGPSvtReIbJut/t3oPzb9d6fn+XcL7gljxBMG7nN+jzWIP51n5ee07/b3lu7H+nF98D3+NIOqs2Z4x1DW/XFW3bXQe5uhSGPjLL0vP2SgS9X74T3+3tIc+2vWfZS/h8+Kz+ldM+yvr38P18fm2bQ0ldaNa+lH4t+RaTDd/7I5CGgWtOze1zRb2Sba4vvwfVXZnnXeLRu9F9fhj67Dtr/qpbUe/Kdf/J+a0aiScVVJPRzJ9aMjuZjP5dFHj2WADa4qaUaVbDZbadYbGdW1og7Axctu37whL45PZbley3g8VsACoPiDCzfrtV47AP1hosM+WPH5QAYdQgEAI5E0WKA0cwM+7jIA58lhw/TNRni2GdhEfJbuJngNES2YeX1iIvqd+xmIAb+7+PjM3umQ09+k5nKwtgTUEpyOWaeH/xum4bTvGoTx2Twbvd54iK3LRoG6m+i78ymB1Z6Vllx/DzMuzLddERK2LXdi0InJeaKMwNLvdoA104Hf+8Lzm+22x4C6jLk7Hj/GInATvXS328BKZsE9KIM1MeIt9mprG5xotH2frXZkaEWwnp6fy9MXzwzxo1qkHskK0nGzlfG4VmnVbLayXq/l9Vdfk/uPHsm2aWQymahExOdYAgB8s9rIEASUwNoM+0TLyXWJxrgSnodB429dVifJ/MZnCZS462Wcv0NZSYp1CCksnl5feK4R4Vo3yRNaiXM30pfqQ6cp5HuwVk6CXyoJZdRHFhhK+IEMvkxidgmvdGV7RSagAvZ3SUu/tlFycn/xuWpjCXz8e3M1HrNTY+D7/Hu99OPMqgJdRbDqMwpgNSa57dABrvVg9WvjNSfjgP09K71HwQo1eDQYqioMyXpydiZPj5/LcCuyHVUiIwPrYNvIqK50YVaLpYLz5rXr8uDRIxmORipZ8R3Bul5vZLPeyHDbqEBtAP6qMLCsigKcJg0G1ThTiAciNz5uevx3ichLAKbS2N1Uk8b+R2lG96qVXvZRd5P0HuWaXQ1iu21VVs6hqOroSwprVIDlIKnGXbAVmKGaCX2qv+oaldRXyKvMRBOzipqQl6gesBxv3FdKUf+cTU97KCzEJer9LrDGsXrjYZdqfhWweulKRuTnC6D26LAAVsVK1OwAVkhLyDGqwZSsQxnKFhJtVAmAB8BVo6FKueV8ITdu3FCAP3n6VKq6VhWYUmajdmtfsno1mJPYDE3k47n8M5Cqo1bECfrF9kTBz4s2b2HjS5u0aTY9NQ+kPoT6F+wiEmFHhSuAlaAuEW2Hgyvnbm3WqDZ6UvXSoH1GAayqtn7vYM22VXqJqdbbvFfc8zhWLyV70j6p6525QzC4d1y2VmXI9j8tgbW0plcFq3O5uJdBs7J1j/6GXfPx2qTXuvJDCxI8q8ElyQoHUwRrPR6ZA2m1VrAuZ3OZLZdqy0LsQ5VRlWYLNbkvWQfBAaITHJoxTrVB7y9Il2pYCVRHLxEih/Sc7SobSoLvSMIBLLKCOphA2NpL9gZwQX1vspbNLDc7OV1h9gnldfoiE5JRZUuoyfbyjKHk+um7L/CYPli3ZgF1lqOkZVwFHFxvStYO2MKClyQtGSuJ1e9lSeW93AxoX/iy+ez6Po8xaEJ+Kh7wu8BKNbhEf5fNAUJl23S1LtJUUbJW1VBqOJgGlarBJlmfy2hYyWY4UMACePAWT6ZjWa9XaoseHBzI+cmpDEaV1OOJgm21Wuk8IVUzWNUOM/WwBNbBpJYKtikGriC3wWNcJmkB5KGof8dJNr8wuB/2LL1sV5Wso+R19psJyRrdElhwvMNLUHxGtcbfj3UqEr5zRFGlIkRbbg+fykB9AN5OLnk1RwWGUgJryWbtMoKXE31kkPBZ+Tl7KVp6dompDoYDGTpH4sIxGj672uXpL3DiEiBLkjVLO/xCR9fLwErHZdGkT86iJFnj/HeBlWu21Xl3H7xTDYbNWg1HapPeuX5T5ouFPHzyWEDH6gkeDGS5XKnKOxmbZxhAnEymslgsVKKMJ2MF1Xq1FvhsKH3VY5n0b/X4pvAANgovAKgokXEP1eBR3Q1B6KIn26vDvfBsF+qw9TcQXeXHq8158RSqZpPxeSrt1cPd/eE1XlIMk13i1a3SePy9Htx9eijbsU0Kx3SJtBR2aoHFcXY0CS/VXxKKepmk631vbs1Wa0i/X213ugwhg+ySMcY1JRX1nDrOc8w9jntLwHQka9DseE/JwVgCbfRd7Hq3xYeMEjId/cNf/i11MBGst6/dUAA+/IhgHbVgHVZS1xZCAFjH44leC0ECsAKMcESBiLawV9driWDdAqOVSdEh4lBDc1bB3sWfDJ4Kz9jIRm0Bs2ehWm+hcm7NRoD0wXzwDgKNRn0JHJcBhotuxNy6872ToESoxY1MnsFdgPBE1wNsICJeOyzoX54fte9q7d08p4QVTzxUR4saQKDaKEF3EdjLgNxhSAXAXba+L2O8njH69wCsURvze33ZcxHx2MWce8AuSOboTDIh0ld5i1qgevWTecVwF8E6qupWss7nLVirkarClKzwASAGCrCORrXM53NNkqgR0tk2slnD2yXqBQbYepK1gqe3UrAC5BjSeGgeZk9AnogZt43EhgVTGzatnAfjdyNZ+e4MIovQ8n9uX6LMAxMxVUFju2kg+CyOtTyeFP+NhFsgZCnYonB5RYbgc0kyI9G4e7LCGbz11ObU81KkBEyScW0F6i7vawmAjHlHO/2KYL3qPu4CK2PRHW3M72iI+3aWJYDV0+cusEZVPDK6ElhL6rsuz6ANCaqT76e/9BUL3SSw9iSrByscPJrUZKowOMJsNlegjmokQ2w10wnbuV6tVLpGsMp4xN2WJgW8p1Xds38gnQFS2sAG3q46aH4cs+28zfQyLuy/jzYnFg7Dyi4Zp/aUCJljsFmnzJYkBUvxPP9uzyS8VCnGRAvx08vA6gkADFEV+x3qbolYuljuJjjsWt+dtllJ6hQeclXJWhrvZWB9GVB30ksxplq+uqQGR3DvkqyXgbXD9AnWuhrLABlJ12+qavvgo8dSQWjAZkWoZrnU0A7UMctSslQpgBUqMMCqKrBqDlCHV5o4EcEKZ5KaWvAAQ+0dDmWkiRwmjTQ9cbuV+XyZ7Vl8p15mqBAAU7JzvYrK3y9TxXapxj2OiWyUlA5WciD57dJkDRd7VQBWXcl6marJ8Xb+Lkidkho8HFpSRFe6mjfefw5vew+smvllM9kFYs4zAuGy+fTURiStpQ/93pTipy9jGnE8JYYSzQrvzyiZJaW58bkM1XG+l42v9970kEgbJclagj9Cfb1Y/899+asNYqeTvQN5fnoin777qmxnC3nv+RMFGuzK7cjAivCO+oUGQ1WBAWq1XacT3XhNSQTg1gCd2ZckdoZmBpVdA8DjMwUQDNmUR6wJFQmQ+EwdVSmzpRoNZDgyhxT1fKjkGE9JRb7K5pY2XFMIkjDxz+WmcU4eyLiO/8Y69Qm9uyV+jqXNipoCvdO7pPGlwEpfklmpShVyacnsEGHmzy4CxPe060tjv+yzlwEyMho/30z4yiC36sOgeg5gefuU15KZkpZ0D516y/eV7EbO32tIO4J6RXrpaEtZ3e4nzESNLa5RpgWAdVgN5ODoujx++pH80Otvyna2kveePdJYKsIyTQYr4pxQEwGYkQL4KmDFywiwZrDWZH/8Oy+oWMiHIRtKWCMKuxfZUcMRpEHrpc1AalpJdpkqpeGdniTqK53YeL+AeA8XrKRS9SRZ1/NjFnAKmuu1yUa8qj3m7UWuCf6Ozi9qILwmgy1wec7Hg0qvhQMkgfXl0rbvGd8F0p7msuPCSKRR6nkAYu28AydGkuOe+HWLhSMlcHjm1/le16k/AdAMaaskwfkdmFz8Hn6X+FkRsD8LyVoN5PDourz/8IH8xKc/K5vZQu6fPpf5+UUHrLUmJWh6uIJ1sVjqgtWTcVGyGl0aoQNwpiJupK7HLVCHQ1kt1jmZApPSEMlgmz3E9BQr0TsJZpul29BLA/SVDJy4Jl0EFZFCsFVDU1pkvO4Sl31UZRHcj8Qycg6eHEYoEK0SpEs+z+AuZF950HkJFMGqhOIAGyUnr9f1DfFTvKMcs746WD3hf7dSl1qVBwKlJRyY9BUwJu0ZGMbuhUKWzE5r8mOLWkuJMVtlRXcWuC+CdRdg1XsQbXiXOxCFSYeh/uyXflsl69H1m/L2++/JT/3gD8vqfC4nzVKePfkogxVSj2DFCiGmCskKVRc2KzY5qsGclU/Gr2p7PbkivptfLCxR3yXE1+NKJpOxSlSqwgypeq6qYVxmELkUtpKqgzhxJJxhlcqUkhTHwvP5UUpHQPQkU/rAZ+JwY2pXihe5ZiRgL4ns2kaddXEjqYlcBgB8p2AreZiDV1eJMzn9/NzL2srVwXpVyZqZmCua8AwpS1bHtDk/bzZ41Zf30LzCO5ho4Rmq93mUVO+8xiFunBnfJWZTl+b6YFXmHADsNbn8jp/50m+rZL1+87aC9Sd/4IdkeXohq2klH773vgzrkarBEaywFRHOwUvG03GussG/YbMaGC0ck/N98fuoTYTHNeaIMoLCO/AZMqNGIzigTBrjc3M8ofCnW+EChgCwRkIerPvE7dO32sVZ9yo9kltXn+mJoES0JU6IUr40ICqVV61Qy++MAKyCNCARe+6/6/dOCWFIGqHU1HuTZOWelQgmE0457+5SvvEyJuV9Adn+d7H3PD/4NRKDzmNNocDSmDs+BiS7pEw4DyIP1iidO3u8q+bXFXlwntkM6QCxdQB2nlsAK7/Pz4M3GPWsd6/dln/39jfl7//ET8p4uZHFai7ffv9DdTCpqoHUP/y+WQkS/A2sS1VB4WBC2RzsV1PjBmr8M3kc6zhKBQCYAAA6HiGhYiXrxVL29idyMZtpretkb2Lqb1VnG5ZcEVUmAGxXPYENbcD0HNFzaW7KFhUDkStvLT3SP5NaTiRaOsn8Zq5TVhPvx7M2W2MALWEPZFVQY0vMAE49rf8N96PokO+lBjKGlzdxZc69lFMtKD5P5oUy05S/TcBfpjH4OXC8+rerS+Y1HvgetX4u3BfvRY9E6e/1UpKfI4avddJJRVfJrRk/rbnVsWdD+VuzamtPM22kjLW455H7lBgO8LFuWg2N84kVXfosV/ea17NAG1yzjlOQYL197Zb8u7e+IX//x39CxqutLLcreeu9D0yF0j8DzTxqNuvvCqxaP6yJ+iZh8YO/NysLz0A1RSIziL6qhzKZTgSpiLACAFJKVvNgQo2NebeNVI5wovTrLG5jVUG6ZskJNGwiWNvaVTqCNIzjgudK3HR+Jc7vJbDlenYZAMLPWe2yWrsOHei41dM+yGoaL/AST1M2k5pYpxCR91aWcq81eBI4v1cBS7/vAls7pr4a7G1bv+5+Ty6Trpc53KKaaKojSyrVD5zB2mO+AazbJFQULFqgDwbbZfi7tKgIXn1XimNHSaphy5Qww/2mg8lLX9jexeeGGmpNioBkvXXjtvzlW9+Uv/cjPyr1upHlcCNvfec9cwzBnvwewIpcXkzAgGogNW4OpxK8v1uZ1mO5mJ1p1c5kbyyjceo0sTZvH+6hDQk7OeqTygwK3rkSgUDicyNb7tdVl00zwBhtK7GQXkorx2YChEtEtzpcY0Z0Wnlpm5lMrsZJ6jzVTw/emOSRiE0lq7Fjy3/edBmNMkJXZkYCsKBG1+NIru6BWqQY5z338ymWdaUHlAAZJYWX6hxLCayl8akkJfNMa6Kpp84G90y5RwtOhb6KVuHXZZdkpdOJY9P54T1hTUpghZYQf+K89XlZst55Rb7xnW/LT372h6Rab2VebeSdt97TxAUFGdN6NptUKXG5GqxErSEeJOsbWLloUIO3a6h1I20Vs9muZDydymRaq1Rdbyy5AgNEmIdqn0lEmz7o1/bLNily3hKX9wGZVq71QzeazJE2nt5IzzQ6G+ZqV/k5HHYZKAloLP/zhGZlVd3aVTrMOnZWVvcs1ZOqmiVrtgkl+nuhBJFMimOKBFcyHzzxlNayBNYOmC/JlipJXb8uu6QMP7emI204LXHgXriNDDmCtQN2prmG1MJdGoCnxTjOElOIwqEZtM4kzgFawlV+Wsn6yj156+3vyI9/5gdFlms5H67kw3fuG1hhqzKQdWWwqo6iYMUfH0SHrQs1uIJduljKeDKSejxWNbhJ+ZCQBgQrvcGceFdimcyKnCiqJH4xdqo4zjGkkislZABosKNL3ko0vohEulrDlrcfjqtOIPLqMiRw+8rkJFMJaNoEn6vOlDQWfqZzGJod623FkmRtN69cxfIyyVHqJVSyWeO+kBgjQ8lEusOO30W4XEtkP+F3b8NrZltI9IgMM0tbZwbld61NFaVG5fcurk8JyFpQ4jz+uCdrCr40MoE1awYYcwGskUaVbv7hL0MNHsmdV+7Iu++8K5/7zGcENZ4n52fy8P4jBat2M4TTQ9VYJOeL7E325Pz8QukAQMPPZgNvriWn68ahJnU4NOkIBwnSBleW7wspB9UFKoA6lbTThCVKoNLGANgSM9MbPWBtMdpEeiXqpHho1wq/CLqRJdsgqa7cqdRYzattqsprD6gkxQ2GZibRhs7GCZLmWwcGQWdWFQ0Y/m6N4hRw0EBUf8ZnJjVI/JaEb+3eyEDs764jKxMnnpeSHNTu1nwHMEydpBt7ir92lIu+ppFrPjPVDkRGroig1+qmJW9TwNt3RkL3a1IML3kvaXosO1ZaxqQ5l7ScLRRfUL9xLeZ0JNnGZ+M3TTl30q31MHYY7mXSr9XaEv1jLK5rIcfAwgK/v6ie5s501jqE2xSsANPtO7fk/ocfyqfefFPB9eLZc3ny5KlKVQB2BcJQXXYL15cc7h/IyempbAeDbu+lUByOQSFWSk64mq8UrEw1hJo52bfCdQDMQA9iN+8aCJmBbeQes6Y0Sx2X21+yPzwHU5M35sJqQ5uudPSVPNwge87lJVPtu/rSltK/HXdwMune2jughVBiEnQK66SyMX/aS1/+zvXpaQ/ZGZO6QfYyT1vJEImyZEtC3e5pMy7fOD/DMll610ZphX97dZvfF99diBnvUlvjXBQkSIv1aZUFe17vS84QrzFwD3Zpcp5edkngOCbNA04MwkvneH8G681bN+TZ06fy6sc+JpPxWJ48eiwvXpz0wAqC3642crR/KCcnp4IEgPFkohvCkIAHBF5OuxOfrxdr9fISrKrqTi39kD2cbJDGobiBGmtN5XcdbpzcPQS2J2gPVP2+AFbYc3RgmXBF9wLHJzNnb7sB+MWOoQVjSrbyHcCEjCjVIJwXsCUI1Oh2+9+aR94YVwQh7uP4yRDxXMas9TPdkFZ6mAoNk6NLNiVmhyuKXlquS0EQd566o5VoyUwpEveOZI6SlCutjQca94Rrhr9JN1cBO68vMRp+xjFQcsZx+j5eXO+t63x5GdgHP/2l31Y1+Nr1I5nPZnLrxg0F64cffCgXF/MeWJFMD7DevHZDnj1/IavtRibTaQZrVxIZ2JhqqIBbmndVwzeJWAFWXtcCvVUDsUhGfKY2qvKTNtG0vW5fJj8GXqegKrQDRQySm8eNUw9wiHXaRvcp0xOIl6y9zQu7pnNK8c68aVgX15zag0TNj6zOtlK2x6VdOmYeQwIqJbIScAo3+Ps5/5I06r3HqXitutmHkG5TiBnvIvarAMYLgstAU/ouMwjU97r4dEmi63tch8GephI0tKuClSD2ggR7G+deZFwAKyTfweGect+D/X0F67tvvyMr9PwNajCkU7Peyt1bd+Tps2dysVjIdG9PIeRVMIuLtkFqLIh2ldi0Tg61XQcDGU3M4+wlB/Les72X4rOs5CFxt387326Io/IaffawoI4lsHr1FEkJ5KKegC8Da3dxu8naCvSCKEAkKbv2kZkF1T91UfRSAFdt1ham8UTBd3LdMFafnsmiffa3yhIlveuq4Ciqp2nkur422B7B6VjTSQxe4njAcQwcW1ymq6rBheXVj6KEw7+v3Is4eYh3jd3PoyTVS2NC0kpk8NYnuvX1cNw9pknJCrBOJ1PtZ4Suhd/8+jdks2ly+xV9CWKJkFDrjdy7c1eevziW47NT2d/f70hKXRB4jV2DbvyOrhLo8q8b1IgsFytLmJiYZM3gg8qHSpw1YrGUKG1aIcMX3ZxqRj+TEwaxq1Tip+1TU52pLUBybUMKpdMDtA1NKvGzUJPBy9vM6vy5RC0rSdYMCKrBDrjqHqPTx4snl1poDAsbzK1rW32YU6Wb9kvm4r3E1hrHGIOl6VmSB/dBVy49nznVRUmSqceqLe00hPZvDqb1z9CkSA4mNQNThxDMKzMNG91qacy7y5W4X+1alcZmtNA91YFgyvZpDpC377DoX7eSKzPEmLjiHFLkvnnPe8k69hTPEDHutTpPqQmm1Nv0wq7KXtDi6A1Gyt+d23fk+MULee3VV+Uv/+LfZ7CyuZltRgvWs/NzefL8qRwcHko9GmU7iTFJLiodRxcXFxYGQjK1VDKfLc3dXqE+tk2y76jNSR319oKXwOSc5MD4WxPc0cmiGsre3kTGY5PcKsmUiyGhAH2k1tKsUZO7lvUKTAG5yJXatoiV4p0YF1V2SpjIGeOGxHBM3DQvTTyhkFlRSnlp77ktbVTGgnmdaTMEcNk04NgR/gAD5r2cGxqyR87eP4DCOlX2JAAbtLvYclY9E+Fz7ziHjrMsNTToPNfZvFyfUlSSkUWvXiZu6wCT/CAOHNybuKd+z6IGkvfJOSZL5zV1wdeX8pkpdEJO8EEkz3aICuTQDfoBf+L11+XJ48dy984d+c6335Ll0jzAmmZIWyo1KLtz45YslksF63Q67Zxxw40nwAjE8/NzdTYBHKNhLcv5yjoypE3OBJOylggsv+FeBc48NyX3e48oGMz+/p5W7iCDyvQxFB7YtgKzkNpoP4NxapuaQQodNZtsZ7OJG8ZcAmvm3p2a10IRQSFxo9MrmAi/5OyWjqqeMna44e3cIZ1sZTzhxnXTcbtyuKzqOYaemUpBhy81E4MTzBNyLovM/oWWgXiwErCcS1znnopZ8mQzKOXSQm2ONvgO4HbENTtMtCPey1IyPzep+vH+q4I1Mga7r9Wm8j5SssJx9JlPf0Ye3L8vt2/dkvfeeVcT7QFWL1k10rjZyrWDQ1Wrnp280NAOJCseyqR7JhFgofk7wApgow52Uk9kvTSwaEgo2RfcbE6UG+UdAj0u6HIoeT8SLEw9h1psKnlVITOKDiokHkC1ttPvyFigqs/mi1wsT4KDfX0ZWLtcstwOtEc0Qc3Km50e5ufJ8JW34egE60pgl0wRpFmUhN4Wi9LDmzBeAud9cKp6vvcSsEYJi3t8wwHzeDtTiEyrAKxSS5iSZFUnWvDC69Ly9LYrAtLvm6fDzn76mKpjGFHriuscaaL9ntK1ZRTqDdZqktFAPv2pT8ujBw/klVdeUQcTvMFRsg7QG3i5lPHQso5OZ+cKWoDVmnwv1V5F2xcvWfHZ2dmZ7O3vq9d5f7KvqugSTqe0qFCJ1WsbFzjZwFT7VPW1WVr81iUMwJmCflDVeCjT6UQTB2BhQcrKppHlYikrLbFK4ZUhmAlaNopMJqbKn2PeScrS9mNRQYng44bQbRQ3xv9b18YRi5+zt1aidOxw4dCexa7tS3U6/jpOvHw+jeUbG1FbFoq3e3Wtac96ppjBagn1eDe79BOYvv2ODy9xDt6BqMwhdQ/xGCqdRbRLDY7FEWpOFDSaePqel4CXSVe/F36MupeOeXUZd7ubNNkKPKL3UfQQ6ztasA7lzTfeUDUYNivAenZ20ZWsegJkrUdmgDtNp3syXxOcdjAVUgm1uRqOhkScVHODUdq2kdPTMwXNbDaTg+kB+k3IYj5PzK5NgvCSQsGYm5Ixib5VbfDdWM+EtWwoaAF4d70H5jHU58MLfHh4KBcnM3VyrZYor0oxyyHSHrGpW7l+/UhTH8/Pl6ou+7xgf8KZX9m4ASbZ+2pTVHUy6B1jipLVgxvvz61xqCY5uHPNSgdglYgR40QRtjdZCDiv5eCzqrZ+zv4PK1f8XmkyvQvV6HEnKXmCNclcO32uOzJFNYaUwZbHixh8Co77OeS2qm4jomTlV14K5/VM0jqfepBa2uaxJUHgveAUDn5tuKe7wBql5i6wRjUf/4aQMZpzkvXnf+V3GwVEPZJXXrkjZ+encu/eK/Lo0QM5fnxqnFYrbirrGqHtRtuj+bRdKOy5dJAynqUF5Vq5YufXcGNOT09lbzJRMGMh9vb2TBVKsdecBpYM7mjIg33Rs2dld3D+VNqgHMn/8/mFTCa1qtrqnge3X6/Vyw1pvgCTST9coOG6km3qJFfv1bJ3sGcHaiWplZ05SepHFljixGjtqoQfjpP0BBcBz41VqZbm37nfE2awwzpjKIE/ZBDZOMy7ao3rAMSUsrdJffWSPYtwEjQo79RTetGi/24fpEic+u+UZkkpSrMC/45g9cQc18p/x9/5TM8AOhIvaQxe3cf3/j5PY3Fvi2GjUEDAcXqNMO9l36HbsZ2jpPb7yDl6hj34hV/9PQWrVEO5efO6dgy/dfumPH36kTz54GlWgwlW2Kt+gAQrVBge+aiJ+lq5Yl5eLgjAOh3jrBwrHMaRkZrJBAJJB1nxUNqWa5nnQAlYvWPWt57oNM0AACAASURBVJjP1bK5ZiDzxUyl93Q6VsmK7jywh8dQxzdbgb3s+y9xTMMtHDE4HGtr6vMIDMZapBqHs4OhqRruAqsnVIzRL7InptLn3p7zYPXX+n3n9VizKBmZ4xqJPUpXy+E2wKAxAP5op0hJJx8gvJNiqQSYlyQ1+kmnTCmVLCHkQkDoWb4pBObVcI69RJSRkZHxcQ4erHE/eoALzLkk7XZJvCJYk9T1e0Zp29kvpxp3GIjPdY7OMMdod4JViVIaOTjYUzV1PKlluZzL/bcftmlu2t17mE9sZMogKH2BUEkKyGNj8R1avkDdBIABHrwDoRuc2obftbXpaKSABdBVCmabCNLbuDazfPA97WKvDurpAKuNLBZoNo7n2buo4iCud352Zk3IQhqfAhYMIB3lAaCqBFGgmu3MFEoP1vicSADsyO85ONMrvQTdxVlNKYjnwLZb7sHqJZW+z537ExlDB7Cp6MHmJQJtQIGPo08SwLJ313VSzOPSI1QsdVQlbWJuGAPXjGtpplBf5Y5MrMd4gnbitaKS5I0MwzuYSgzAP68EzBIjwPr6OHJkIH5Opc43EdAEuqchMr/eHCFZlbjVwVKrVJ3NLhS43/mrd9S5AKmq7UNxRAZOQBfRbCSCcIn6VD31za7DS5B0P7uYZ7BiI6DyblYrvcZawqR2mugH7DYTn5O4qWrh7xEOz0rqFyep7WUWK5Wqe/tTO0zLBfyhBsNGHoGJuBYslKwHh+hMYeDcImFDR2VZOXw3x/ayDW3VmNYFQiLmmHZJ1vbe9vS4zkY6yomSmPfq+ApqsJeI/v1Zu9C2O+zFbIn+FuGy38WZPZRyaFPL9fGShWtEWtAkGpdMQgYWCdHP1avXnqFxvLukWmltcz8s52jCnrxsLzGeXWpwCWCRYSvg/rrVYNisKnLVMVOpvfrR0yfy6qv35K2vva0ZF/jRErbJOIMVjhrt5Ytu/QmsuI6qMNSsReqqT5UVHHc5n6s0pcNBY67MDXZd+CxUmOJySeoi+wmODbWJU2E6JCfaw0CF3d+fqhqvi7xtrK8xQi4oD4OUdEdIcONv3IajC/1yAVbchjI+FA20UgNz8qEov1mek7ZSs1t149WsaJcXN96pShwnQxDx+h7RF8DKd3qGoD6FdC4u9p1gxRrgcz1yQ9d9K3VqfUGTQCVnMoe89LHwWNJOXPph9CbjHl/EkOdYOBWcwOQ1nvHw3VGi5j1x8Vg/d4I1Mi4/F4I1MgA6siLD+FsB6z/6ooVutC3JaGBgffaRfPz1V+Wdt96X2dmF1KPaElZqnDxaKWDUSad2qSUU4JrFaimT/T0Fi9e5PUdcXFioRkG+XNp16G6YHFiI2ar6lbJrbAGTOrpuZL1cKRHV03QerPaOHch0UssIRNasZdg0spxZZpJXKdCqyY9LJWaycakRQAoj7Y0J9ap1APzwnqZui5SW+G6dmrXlTU0pjgn5OZUtAkbVT83VQ4KGuWFa72RoKo6l9rm4zsHUIyacLeuIHt9X2ruqdawowPHqynKJ1XOffqjiqQSlGqre8/ZoE11TVyKH9dBML22u14qTqE3EsZZUQg9APBdNKncB1QPZEmj6OdkRgBFU/n1+vKSbeD/Buus5/vNdWU2euXQYqKs2KzGgAcGqhxVXomB99uKZvPbxj8n99x7K8fNjGWlTMzv3Rtdki2M1kNC/VjuSbUm1Dnw4UG+sxTLNgUGAKMFuRCUjG3fDjh1sLNsGBKCe52ElOJ/VV4ko8CAwNY2wUqaAe8Ag0DR8b1ob0W/hFZ5buxhXOaNE6/I39d8IHexNlFiVMFLLU0ovb6eWJKiOedTt8u83mcdRktAjt/ag99LFq1+ZoF0W0E4C0xd0+/lwnmCoiIEbo6y0MZ01p7PxW68pNJ8bqlaB/cPfqpJqQnvbCYDr4h19ZAB+jp5pcE392OOaemBwPTapna3/rqzCJr9zSDS5KliLKnThWX9TYCXIyTCKYP3pL3xFJat2aRg2cufubVmulnLt+qGcHc/k4YcPBPEyD1Y4ifQ4utVKppOJSlXUtqKlyGK9kqOjI93stqNbm/o2riwWCyBZNtNCNvO1tS5l9368b9CWDdHxwC4UUMkRalIHx3YtR4cHMqrQhG2hgJ1dXOSECa+uxBPJwTDqg72s4rIoXtVAeupcLNM7fjIRqI1s0p+NINLytNJIGQeSM1h9Y4UCYDq+9tWkePnQZiWm4HHV7hXJPm8T81OXDU3aNycdEx4AUjiScK6uaQmw3TZqy7MxHCqqYvofGJJ6itWvkBrDhbYqKomDVO1IGX8aX+G4CII5qqYAa+k7/2yjG5PoJdBFwF4VmKXr/qbBetkcBv/wl36rA9ajo0O5ceuGdhzcGx/K29/6TloEkabG8RkjM5wHWwUrJOvedE8uLmbaTWK5MQ+wltalmlWfUFAPkcCANqTIErISOm0KzrK0pKoOcfK5q1U1Dg/Ob90WUUeLH3Tu39vDCXiNLOdLOywLcdvGWp54LyWu4Q/eq7aoOqWM6JmlBKajLWecQ0oFSyFE4RuecaF1TgkAPPrSrwHjizhkK9bjApNWCtgyL2/zxs0kQVHawJ3jnTgqoSp4e2ubb0qtNKawzUksnCs1Idj5udWMxmG7fzTenjy/NHvYWcFfG6Ul/13SHrgPnBOes0Lll2NSu9TTHNG9gmQtSduStP7bAqsXKGS+pTFmsCqHx6aOR/LZz31W3nn3O/LqK6/LN/7y64l7i2xHlTbfhs2qiN2Y9Dw4OFQnzvHpiarBAMz+wb7ZumlDya33xntZLYYKrItfWw8nVRvZLRDHuGp3REuqUBVuIzIdT5R/XyzMUXV0bV+azVyqYa0HOD/76JmmEiJricyAdidUY3JpEC/u1/Nik/8X9pY6T1JM1zuDtKzJhX4IGo3+htiZShmGMGDXu5aUZCB6+ntlTh56m42xWCNzaB/aBZL9bEM6G95RCsTj4DBuuGoOqoVgPcxPgOepur/CyfQtQ9IxwGSBXyIUE7QhtVZ6wS8fpWDsPMG1trizkV9cKxKln4+/Bo6/ko3XJ+arq8ElIPCdl4HF6KStTd4lxTOz2THnXczHv7vIKH76C7/V6EYhkaDZaPjmjdc/rkR/8/Zd+da3vqVzAwDNzmydEfnh643cvnlTzs7OBcoecmvBxccjS0EE0bHQHNkyAIQCRUSTFRA2Us6uneONoOAMAlCRJggpjPdP9w9kvVlZOuMEMdWxxm1xcjpCRacnZxrbxX1q4EI6p76yAEzVbLRzuqrRFXKHp7JCT+NETXpqnjqhIZ9a4tLxwI3legiT8Iap271faK9GElAwJbWutkKpnj19PDXtg+BWsKLjYzPQlE4Nj6R3QoVnSINe12bUnhbPd47BUOuRHhZWwXGE8kNIwZWtm4bP8EyY9yk2zhAcwcXxcE4RlDr4QrsWLxH5LA/GCNYeaNJa+s/9EZTxWV2iN7vaSyk/n3hvfDe1Fz9nml/+3l1pjSUmVDqtrmiLpuQbXdZw3m9n7QnWRsMm1qf39q2bst4s5XDvunz00RN5+vSZjBFjVU+nZSRx4VUybrZydHioYH705InsHxzJ8cmJTJL08q5yZMrgR2tOocYi5goJrQ8EUBFyWWmICOmIACmIFOBW1VSzboaqASDZWXNUUzgHTcPh5gQXH9eVduBTsEKygRls13r/dH9PU+hU4qbCdA1FwIvNPma0BZlSpwkHbcNvzt+fm+KJ1f+u0hS6KCRM8sKO6kpq2I1Da0VpebX4cijLTaMtWjWRI7Uh9eWCfDbsdUplqtZ4rv1uKY+aZQQfQXKegU1YL2fk7ZoUxQ8ZQYmoPdHm6519ugtEETgeIEWpdEWwRqDZs+zP9wpWPwcC9q8brD3m5D4ohfTieg0yWCFhtlaBgp5I129fk+XpSsvMvvGNb6gUUmBCajk1SRdqu5XFbCa3b92W2WJhHSAqO2WOwXGqs8n5aC1eRPT5jH/CDEV3Cr0vteikRNYiAbQ2GSBNcSzowwvVGFU0APZaO9ZBpbQQwtBEs80Xqu1yrU4rnMsDJqBhBtipOO9VUWTeYo0lLlbq8Saxm5Nmm4u1/cbSaeUXlnYyPzNJiBRGxLOtsL0eI9PK3q3vSZkxkHhznMUClV1PBzDAeuZImxRlgLpftdmimjmVivu3mkGGvOulJYOofwCVUmj5mrpIunNX8jO5Zq7hmyekPPdSjWtIn/PSiiDyzKFHvFcEq5c+BJYvuuda4e/L7P0y6FtVPUpBpf9QN1tibmRE8eT0y8Baksw9JviPvvgVVYObqpFqA6/wWDbDtbz66Xty/MGxlsu99RYK0S35XlyuLx+mvX/rWmazudy4dl1OTs4UpEio4EbzpHNIVjok8qKjC7+GCmDrmUoMrAGoYBL40XAPejVVqBaxOCz6Em0AQhwkoxIJ9qaFJRDWh5oHb6csES9ay2CK/OebSrhWfGCOIKW7zTZXDc1Oz3sAUbgM20ocEkRiBzrGTIgpf5mERHBY7jHQaraqRUOM6pmiB3LASXm6ECiqTxIfa6nEkpxy0EiwlkxCoC260PXY2EHYYEDQLFTttxJGvstysC0eXrKhPLioBfk5XlUNLkrQXV7bK4I1anZGh9+fZN01Tg+w7wWsnnHE3z0YS0wsAnhAsEq1keEKduZElqOlfOyzH5PFB+cahjk+PpZnz56Zl7E2rtxVEYzzIxEBifOT8VS9w8M6Sa+k8lomk11LwlHpxvYimlRvgAB4aEvh3+osmY60Yz8kJdIWm9VStjgTB4IDBQHaXrPSeC2yckDgaxAt7NhNI6OjsRxdu6aSRvsgw35cb1SiYm5706nML2Zaysc5mmpqkpe2nF9kPX0nl8UZ4SP5kkkWuEdtfXixVSmxTvpIQKG7Ap95O1eJAjZ2yk9W8CUVj+qu2eXWchSMjOEwWdreoApKNQxcl8rMrMeUeXF1GE46lojFf+YBrdLqipL1MgLtSZorgrV3n4L/+7NZs0e79PD02fcKVr8GJaagPpHcFLA9QZDXZpPqZ3/5txU9yGZBJhE8uFIN5NYrN0WOJlI9ncloUMu3778vNTh+6jerqp77HQ4eED0yjOCxhSMKPZo2UK/Rnwnx1JWFdWhjqC2nHfsRb4UTCRlN+DeOfITNZV3nYZ8CSHq0BoAGR8lsrgQNqlszBqhhCUuTw3zQTwjv3W7M6bR345qFitTBAoIdyiCdJcvQhdp4a2vc5RmKjlkBSwmHACvsb4wPZXkT/Q7OsPW27dQIoGLO1YjhGEvq0HVIYRZmLikINEGBCfkpXJLKzKgyUy1fLTbZaQT1AGs2GY1zDbLKGvVMx8Zd6XyAVH+a48RZQvUbfV1Cw/mr2KspApxESw2hB+QCWFOPgM7rqbFQ0mdiLjCQsmTrJ+2W1NCXqcGlefjn+NPQ4/r5Oexajx5Yf+5LX7V6VnDhRCz01H7sxz8lF995JBOZyEezU3n+6JEG1FE7qlU28OimtDPNNYXQW5nTAx37kWf77PSFbAYDmYxq2ehJ6f0k98XcMpq8Sqcna6nDC3HUqf6BTTY7m8n5Oato0PwBUqrtjkiFSAGw3sh2udCwxWg6kf2joywdDZTWx1iTGVz4xXo2kdAt3mk9i9UKSFU91nRtPLbza40xWkIBUiY5H/0UUhJmhn6O0IzV/FqGkBEOvMRqd7IUMCVjEMiwaTnmnFe9atViZhORKOgwMonRDceUbMl2/v1OE5FodwHXuH7526i6Fp1P34VkJbH78NWucfaB2O81cVWwMnLA90cTwmtd3mYlPZVU+JK0jUDVpSVYISUpSbAAIIjXPv+mzJ+cyHA9VA/qu29/x7o+aJNoAzjAahzOyucgWUGEILxXXrmnYYr7Dx7YWTmo7BlBArF+1XJO4fDRz7ToG9k0W82MQhhJVWH8h6yi1VrOT0+1VzFCE1BjodIi9httL81umi9l0Gykno41PdEydlqVA3He1cKYC5MBqNLCpoNqqYws5b5aCZ45cpYLSFGr24UmoIdvpYOmoJwYt7RzfuBJR+wXY4JjjX8aOMEdozDPrjmgdBz00mJtXGNqSpTx2BI6qELhncyHJre273x0sAVTiaOXMoGuDFYH1EiAfxNg5TpEIJSkmAdR6RiU7vdlhqO04Ewiv37+jjz3Ql8m/x4CvgTW0ngyWOnhBcigyiG+OTqs5Oj6LZm/uJCDYS0nszN58viJdQ5IQNEaV9hjaIym1S2WZzpfzOXw4ECuXbuuYZzleilzNEdDwoLLLMKgfMK9qY212qUAEMCl1TMI0aQzSiyHGLZY6mKRTpzzTpHlfKHhjwkAdjCV4bhWb7fvpaQtXtDI3DXqsgU09VulJPKQUSSvfZoa2dvHUR9DWS0xLpO6Ci7t0mrABv/SnOlUrKBx4rnl2RL8anvqIcew06EiM7nCPM+81tYKJYxtBpF5fg2kTL7w13viNcnTJiVEIogSjueHevXxymBNafyl679XsJbUYI6Na3kZsft5tL9ffsTiruddBayde91xoH7M8fddmkpkABmsKiXTDzYYBHp28Vze+JHPy+LZhRysBjLcH8l773+gLUhBULl7RGpaDMk6qcfKfS5mF5a8MLD2LajYma2Xsp6bh9gTF/r6Um2kdIDTFEXlsIVNBa3UycI4IlthYgxaLO2OAcQ05ucXarMeHO5LvT+RJWzNuZW94U8OVYzMhua/bbGtIwWL49UjPRzIaruUCkVB6skdSrNFV4Wl9m+CdMUf/GwXooX2qODBcy2TCC1RTdW3ElGsgcWXO1qBphi3R4fge5onvms7xrnZtBlOfI53/LVr3BZTROKNYC016roKMelzXcO1qOn8TYCVc45ziuO9ihpcUssjaC8DK807f4+vZ+Xn3gTxn71sjVWKUw2GtFSv43arHmCoapPRSG5++q5s1gPZPp7LUOCoqeXZ2ak8e4Z+wRPZVgMBycFzCU8GnBwIrWhObAo/aL8eOHyQyoYMxUSACGXgegBQQbpaaxGBHQkpmo2k/XrReHtYSQMnmHbrNwKuUqIBVGfGauF0wiKhayKOAZnuTbR3FKpzcEaPxlFT2qFKblUdkYbYdmaA1lANzSY3dXySy7+2DUr0MGNLYEj985RQ0ZxN7em12dCsLKIE7HHX1Pupy0EhBds6XmUkKd7qpSLW1s69bXVPagUEChmYNyS7zqRuczfeH4m7aF+6QfN9LO7XZH89dtLyuy8DVRcQqZeh8x+UDukkwdtz7fklYGVGl2t8E0vpoMjoUYtT0g+f1Qd5vqDzznadu5CLYPUMzL+jJMlLaz74hV/53QYEDO8kY32ahrdayWSwJ/P9F/Lpz/8dOXn/XEYnx3L33sfk/WcfyYvjF7I+n2ly/zLFAKAGY9IKXPykChIfVGe4gHmr2qplNFIpDAbBfNiN0384STtysl0QnZBKIoR/zFMMp9JgvZV6f6wJFyxUx9zQtJwJ9fQKaxbUFq1K95XwMQbr5D/VGK9KJ003rDQktX841RDMxexUzmdnsl2ZFGWbGosLpxYp4TxVT1SlDbpMnfNcOK9HsXqle5K6fyelLondSwMSHL8jsfiQRomIFRDJ5qdH3Y9P48mhWiiCgmMsEShWPl7vzxzaBVIFsuta2AFHYTy+PWmcJ9fmZfsTtQl/PusuhrUL6CXGkcGKBWceL224qhnJxfBMXv/MJ6Xe1LJ4eiwf//Q9eTY/l/OzuXzwV++qdBmig0QyvvVwYB6inHoHG1CsLA7gbNUzLql5W4140jF8lSX3d34scVc/ihJFezWlDgaDTSM3X7mlRGR2qeXDwj41iWRqoTEnK9WDI4glclY+hjY3E7Xdce16uVZJj8Zs8+VMcLo57kUVEqtZSHSqULheRB4wfhPiHOK8/NyLnLYoDeC06y6bd0CROEo2Lt+vKpdLQyyBi5/hOu/k6m3Z3xJYbbitF5/jgPDwgNDf87q1RYuajup6X3X3rD00iuvSA2Z6od/TCNZdTKpP6K2m4BlHBis+PDg4yIStNiSKwPcmcrY+k8999jNy+tGZjMYLefWzn5a3v/Oh3P/au1Kth1qU3lN3YPNBHiVbmLYiS7Ryxk7hLFIDUjfPE+ODio73MMTjJQQ8xVoknXoV37pzMycLML8YRQL0dFObwFk4ACl+CFiUCd65e0c3+eHDh3JycpJzhjVzKNnYKulT/i3ng+dQepPpceM7G+kYzi6JFTcxEp1XB1vi6jpPvErMxItd49sF1l0JAx0JGlq1ZinkGGxpPiXm5SXYVSWrB6sHmm8SHrUH76fwIaC4H54ZlRisZ24dQLo0UY7Jv6fExCOgi2DFRTwuUKUPPI3SyHh8TRbbY/nEZ+5KNbwupw8/lE/+2A/Lh48+kodff0+GK2TzIYWI2TkpNQZMa2NSjD947lpBaKEer42oMEgqrU6eJ7G67B4rJGjDLFlKwEuMc3lQjgapiHzZ1F0f7yQYYW97ddJUYYvxqto/mcjdu3e1suf58+cqlXlCHrgknEQqMVPivcVALUnCb1jkuhFkl3HSyzbwMgnXbmpr5ZXUN09sJcKLjIWqspekBPUudbwzv78lsPp3erD7ssa8TypZWEpoUgx0xXnF/fH76RlkSV3uMopuwYtnhn4vX6Ze5z35+S//TsMNoXqYucBoIFVzKIPRXObD5/IDn/8PZPj4VCa3r8l6Wsu3/p9/L81sI0ttUmbJ4kj7Q2gFzoURj8JgVpGamCnm12k9aiEP7XvEtCukCSqqLaNHpUHurtC2CVXAQKIu12ojVzgxrh7JagPV15wwrS1lbVIBSqi+FsZpFJTXrl2Te/fuyePHj+XZ86dy/fp1BapmJGlLGStu1zpUdFlM6h2LvSl9lHOCzRUAzHWNAIggjBIY3++6J967XlvrFrvHPNtewntC9Ko1x0vOH9XgSLB4DiUOiU0llcuLUMJWCi2xp35t6/dls6YDovVNienrCX0l1ZbCwIXDeG6qZ0BxbT3T9eowPo/eYHyG3srcOw/I+PuVwfozX/oqIr2auhclAvogNQuRvXpfzrdncu31Q7l38+Ny8fS53PjcG/Lu//cNGc2GcuPjt+TRhx+oNELVC8IaiIOq5zbFA7PqtSkTj5cCOvnM+cwAM9vIWpFwATTBHDHRpMbiPnb5T+fg5tCJPd/yLrWtaqoKwjM+9alPqU395MmT3LHRh5coNf0GtYDoqp0K2tYnkqm0tCGROCOnjlzcj6NLIG2cVr3n7mBqXOczsjwT8YTpbdhIlJ4ufGioB0FU/QSzxvLr26ohr5bzfq6DP+SY82O1FtdGr83pmLuL2bOES4dlkYbKbKPrA+E13mG26z7dEzKIcPLBLs0lPqvLiLuHKvs1Gvzsr/yO6aWh0z5etKoa2R9ORZaNVBORxeBC3vypH5PmxalMTuYib96Vt7/1rvzQzde0rAtVN8+ePZfnL57raejsY0QbE4TE81U0OydxJHJzEgwX2icr2KDbJACm3CGhAHWmjA1DIj59+lSFLUFNVRxSlNfhdAA4j15//XW5f/++FsHjEGmow+oRZi1fKjqIYIvA8uC9KlhLBBDBRCKjvUli9w4sErYBs00tbIml7aLgJWgpJuvnGW3SKE3i+H3LUY5bJZuz3UoML6+d6+Do18HThdKGJjvbXXkfmD/tbKuSNrALtCVmGj/DOMgIvb2L65ha6OmipCmU9rwEVl7X2Q9IVm3krcUs3TKsxbCR8WAkw81AJoiFDtayGqzl3t/7nBw+Opbxwb5cHExlff9YVrO1TIZTPVfmg8cfyIOHH8r+9MiIRwYpC2ik8c9IkPTQErSZMENNJQYKlRjlbVC788nbAyNSqLYAHJxCyEv2YMU7WfgO1RYqLyQsqomYkEFHFFtz9ojESQjPUPwGfDeStQsMJaPOXnophS/I6Sn1PeFFlbbL1duzPqP2xHd0JFcahWeWUTUvEXdM5Nf7ndTxUsLPLb5bmQ9jyzCd0ukBuWdcAmpnjlrYnzLJCFht99r+RNW+BBz/WZyzB6hnFKr1uTY3HrCRqZfMme57TLJGsKoEB1ixyABrVGG2sM9Qwy0D7WiPipzBYi7yyRvy+huvijw9lfHRNTlHfPR4JuuzrRwe7ctgr5FHjx/J0/df5FxcbBxsQJ+7SmIAEXqgKtNwx0DkhUldIHTgDBloYoBJTNwHexQlfcPKEhPw0/bFNdv3zp07+h2uo1MNsVKevcPYrCeu0sYWCXaHGrzr/l0c3UtLDyiuGW3kEtiidGQubLTHvAe7r8Wk0xKuECPNhBUSFPR9enB130Ptx53Hmwze/F1qRG7VTinTKwXqo4QGb9Yz7cN4GT/1n7/M/ud8eB3NkV2MzbwwbU+qyGT9fnyvYFXGDDVYS8pC0rGKdpwCp86atYzriazmS7l294YMHz+V0U+9KZOjPdl7cCb7r9zUg5eXx8g82sromoVX3v6z9xUQbDkK0OBdlGSUEEyE8E4aNOq2zL9kS6dzWMh19CzX1GcYvaPwTKT3kSCneweWFZVsOFukrbzxxhuqJgOcYB6wVSnZcS9ta8/ZuFn+u0gUfoNLavBlYI+EG80B3Fty/HC9IuH6+42pWabSLiLKjC/lSJMZ8r2U6FGaxDlpJ4zoDFMJ2TaV2yWtVHNITsUS4+C+4jtKcD9vZLBpv6ZORME0Rq+BxN8jMP2cOO9op/t1zOAL3TxwjS+x5NqVbP5dNqvfB53/L/76HzZQ/7pqU2ppkhxE2gA8caxqgy7uIzmdn8inPv9pmdzal/VyrpIXzb7mx0tZPF7J3ngicrSRk+cn8uzJc1lcLK2YOtmXyO0F4FD7enh0TX/3m4QaUYAYBzDjjxKmdnw37knHA8IoS5y/g8bjyCBOGVRIM1xtllrFsxmsNYZ87fC2qr2MsebuF2mHomrmFytKQC/d/WLrda6HrVfxonrkJVuP8EPCQ9yfKPX5vQdWS+AGVL6PBONBWlK7LhsT4VRJjAAAIABJREFUnJJxvVrdrb1TJVtKeDEBkADtdD0yw3wQVugxHMcRbWPbi36xwk5g5lMWzPAADQ3XZo9yHf1+75qn389S9lb7DKcZpH2Nz+/NsdBSdYDic7yIrUfIAVQqiXEH6/Bgm7Oar+VA821FTpYn8rmf+BFZo8tENZBJIzJqRrJeDuT4+amsLtAHaCk3b97ShmrgnPgB+NicTO3EU+shrPmkPOp+f6S2Kd6NsAqkMromogMFk+QhSVVyop419U/C38iSGo6NKBbLubz5qTfl+OSFnD0zaYp50IlEwo3SDeNkdQvWxwMrgi4CeYsq/vATrykRkgc2v4/SsCSh/WfUJCgVbd/ahukEaAQ7971ErCUtgpIe49NCipST7emn9HuWLCksx3DdZZpKby0vqe7ZBVD/jEU6K4ngVClINdtlPEWaKO1hiaFxjUs27i5mcCV6+ZkvfkUPpuIkvX6+5oG3qXu7ts5oUNgFTrGWalrJi4tT+exP/R0ZTyppZueCVpgN+jitROpztAhdyYsXx5rkDuDPtWu+5eIi0R5tVephW3gOUOCees9iomCZSKZH/i9qSM/PZ5pRRG1Axw4HGbKtkuRVcA02WpBw69ZNefDgoUrYg9rUXqoou+yHaKPQ8xwdTlgzeghJmLaQbbipRISlzyIo4xg8kHk/AdN5t9v19j1mM1LSlgiaa+GZVwS0J1az0awrI4/TpMrpmVnbP8ZUcY7BzspJLrWUKkj3mn9P0b60lPAsBT0APMA8w+uAIUlWPT0wRSVQodUZt1Pn/ed+Df364PNofsQ99Ov+MslaYsqDElh5IU//9gNsBiNzOA2hPqzl2u1b8vaHb8vf/Q9/SvaOann0+IHcvn1XaqllNVvJ44cfycHkQAbboTz76KkWo+MUctSbYqHg4Hl2emrJ8ql2VE8un897wXwtK0sxGS6OpR9an19NZUTt53Yrr752V1bLjTy6/1BrauGFRskd7QiCzBODVyUJUL9oWV1LHxL0eC892AogdXV0fy4DaCQw3ln6/DLA4T4PYIJYj+pwDZciMMl0eH8Ef9QkdHwF4o5rpcSpzcNNvczrl44RVanszs1lG5QSofrPqAbHNfXPoz0f47S4JtOO6wbCfleeKZYkqZfGfp34TA/Y0rtLzLA036ImxhI5ot4/zHMLiva11p8MpVbP7EbL1q4f7sv95w/kzg+/Ia994nW5ePhMjqZ7sjlsRBYisxcLaS5E6kEt69FWVoulHv2IVplK5Ks2iRqT1c9QkJfUT3YBtMR58+6yPQokJupIwVhwzs7B0aHcvHVLjp88lPlsLnU1ERwVCfyg7agHAh1LWBifN8uFYkyNoIl2ET7HNXrSemoTo+uUMixjF/pI9Lukp2coXuJmqZQIPwbtMT4DYpuMYu+wZBD/vl1S00upzLRDkrvOu+C4QdW9ZnalziH6rFAil8EZKoaUUSQnDWltF2iRbbTLo1vKEY7qLG1ovyZere++nzTTap98XofRMFsvDZrrWKKZyAxfxpzyXv3cl76io0FXQywCCssRwkDjbR6R4AmGdpzf1NVqIPfu3pPHD9+T4ZHIj/3Hf1cPqmqeNDK8uy/1IUI+F/L8w/sy2rsu+/WBLGdLuVidyfV712U0Ezl++FyqZSV7Rwdytl3J8yfP5AQSF06jIcr3tjLSJk/oG2zpggpsnBq3vpDZZimf+OQbKvW/9ud/Lq++8mZuJO5tcnqgyZwQc+Xv7QI7KZC4b1R/MqCLZWqFIgQXnipxzc5nTgpGsHonCAnWX0MG46WOdoR0TbkjID0TGSalwEsYHEjNd+j701lDXBMmYlBqxTF6U4EE7tfaM9DoCQZNciy89yqNyPw9VwHDy7203adErad0P9fDz7XnjHSPjc/kfbxnALDiw0k91TDNRQp/oJwUifGeEChJepxvMNKWoEd7U1nIXC4GS7n9qXty82PXZfh8IZvjpVSHRzK6fk1WyzOZPZ9JvULesfUbOlkvpN5W0qxENlUjkxt7Uq+G8tGjx3J+embF540Vc2vLlyHaAKNNzEKT7u/cuyX1dCofvPehdiu8dnAkFxcGQiwiW7mQe2LysIvxuXesldSqy1QU3Yyw2PbPrgQnM/BE6bUWz2mZS+vHEgm7C2AWRbQMpsdYnFqe7UJ7acoGxD6ncW/alqsesJGRweb084pr15lT0kD4mddcPC15Qs5MNSU62MvS/6W0vkjc8fl+nfw++j33exL3usRU/bz8eHeBtbT38Z27mHcPrD//ZWtFioOK0IRMnTratctaefoF8JtHDq73No2GYDYLNJYe6DGKJ2fPpT5cyyd/4kelPjiUZ+8+kMHpXI4GY6n39mVbT+RivZX5eiPXpJLz0wtTb/cqeXL6RI4m5j1GnSHU7krPnRjKyfmZzBYXstwuZP/oQF574zV59OihPH7wRN589U05e34uy/lK6n07EpLcjRsEB5OPrfpFLm2+3xyqkX6xtYFW+mmJsG2cHQkG42DjtGj/EOY8kJiEzPdGiUhQ+r9pq3Wv7XcsjKqhjh3/czYkn8tx+rghweoJnOPMksCFKbzE9+tIUOL9TI7xBO4J2bDaOnLwXUkd9ppCiYn4SrDvBayREUVAxmd2tBwXkvHjjIyCz+wwZoBVNwXnzDA3E9IIPZZccn9UX/CwrLKMKlmtNzJqhtq9EGYTTtue1COZrc9lUV3Ivc+9JtdfuyXrk6GcPH0u6+OZ7G1qqdeVbGs020Ybl5Wst0sZjmFfGsHDizyb4bxV2KRLfc+bn3xDq2IePnogp9qWtJHhdijbxUam432Nx+KsHtzPkAtt0igtSgsWP/PqnSce/I5Swv7mtEsfGQDivfiM/ZlKxAK+FKWP12q4kR6Qfl5+4w2E2ji44+2MYI2g496qNuK8uLxulzrnJbBn6N6+88TuhUGR6JMjy4+XdNoh5EI9bdQwSmPnZyVQlwC0S9pedu3LJPTL3pOZ3y/8ylczWLEp2nFBe/FWqgZz08gBo3RRNRNOHoRXUgB8NIR31GhkDz2ED6Zy//ixnG5m8voPfEJee+OeHso0P5nJ2UencnaxlGY9kHE1VTt5dn4q8+VS1Z61bGV8MJZ6Usvh0Z68+uo9eeetd+W9b78nt2/c1p5QiOXWCN0MhjLDkRqDRqaVaQkM8dBuorQiV46cOUqvS0EQsnlbkHe9wfgcWgPsY54ZBDU8qk5kCgQrARrtOE9gkRmUvtMGxykBXq93CfBWbpq9QHod14jvxXpGYJS6IHgJHwnQM8vSdXnuiamQyWafoCuB8znIHLu3k3vMKgymJI2/W7DG6y8DpGf+JSnbpbl+1U2mwV/40m9r+gcWQIuwEYcEyPZxgpsdLIWH8YCokoi3jURWEU/HhgvAkijU9kWiAuxOnElTo4hnKfPtUsZ7Ezm8diSHd9FWZSzjyVQPk0KSPrroN6utLC7msjify9nJuWxm8CSvdHxjFJJr+xSbHNVRPVlA1Xpr2OZBSu5Obl7aICUaWp0xy8ZuzFsf1T7/XB6yzFvAbKxxecr8QXM5uI31WJt0nEVy3uBoDYyjTXeztqsmJe0UAiV4PW4kdRVMud22ky7tLp2bo9VJXgVLReEEZgYQNQVmzWuv9HTKX+YEtqe819dBc839Wsf11nVHVpMeeWHxWk1JdCmRZA65n1eqqtH9SSWAkdlxPzw4okoehU0JZF47iEzHP28XY/eaA5lQlzZa89LjyY/baxkdsJokHWoMUxPb1zgjZiXD1BlBc3pd+9D+BCz/M9olfjE5MXQSRDMyENRqNdeNOj4/sYbhSKgA2LCX64UMm0rDPfgzwonr2kuwTTggENhzl9wbn5dqOEvqRvyMYPULHjcl3rMLtB1C0IzNblUNT6/jhmrnCjAqNCZHc3OXrGJt1T2zQKUHewJbPStgCyaHHxKVlyIEZJZCLil+l6Qg04jSne15PPHTR6CEpq1DkhPLVZHY2llDd9rXHK8/P4drUpLC/jNqSFGIEOx+XnEfI7gvA+ku2ukwwGCPZpAV/Bqevvi71y6KdPmPv/xV7RSBE9WwIeO61rxe5NA2lQX7AWD8+M3wD7OE++7jMXHPcdsFhnd2pVxeW3XinNJVLciWgpseBci4djREJ0I7nVubvOiBU+Cq3UA6iNRaicZE9VaF9ypccRFcx4AsvbyqGI64jBxQz4517WP8+7gBKDZowcI6jXbduF6QYvBw64nl7mDdGA7R56J3sTswy4Bl/aT4Q+mnAEp2nTpYUhZQHGskMI7LPy+DK7xbT6538VwvheIexDxlBe4OD3MEZywswLOjozCON76f1xOwkVlFMO2av79vF3BLz/LX4hmXrRXvH/wXv/4HetbNCgDaNnpa+WuvviYfPXkip6n2lB7MXdzFVN722zgQfBOlrJ5XOgBwQcSqxyaem3riDBNxayVHej7U6HQkpLeBtCA3lEc5v08ByN2xRmJgK5BI9J4Te87NMjv2euozDgy7PV6xZF9xDNYbyFTWjlRw62sqph0JyXFwzfXsH9dxUN+VqmE8ECNIPUF55xKfhXd6kPiTDThOq1xumaa/nmvpx+kZiM630AcpAiBK0rafV1driXvg59s2I+iGuyKo/Ls9Lfi9J12X1P445/jv0ty89I+MYPBf/sYfZjKoq0rOzxDXHMrnPvc5+eY77+RzWeMidQg59VWKEicSHDfHrkPjs1pGcAQN55pOmzdaCdbs0CxdlFjadMN2cazdC8fHhUTXQgKa6lZp8Xc5eTxgS1w3Mq4IGk8cen9yGnckXeAoOs4EVi/RlOgTML1XFef4xB9UPrUS3NL8kOKpOby+5Urq4OAZVWSqfLZfR+5hcU1wxIl7xy5i1TGlL9lFBP/0Xl7/bk/AnilzP7mHnhnFd3cYXzBHSKeRfkvC6bJ3RPB55n4ZIyhJ1hJ9Df7Jr/++HqYMOxUxNhRmzy4uFLDny5XM5zN1aKAtqakuTApPHFu5vC6hSbCoD2vGNb9vbVt1HMPOapCel5p1p1Ins03tWELtTqfHZ2ytXlElcH6ovrM9J6adYpt614aYYA/2iDs5SvxiMkvOb8wuwGIk2lw8/ViCefuWTFAsM6TEZLA/XavXJY+nzj6VazGNERY7VaVMVDg5PRV4m9MJoWhr0uV/tCqGlSpG7cocteJFj8u0vzU1zuXLZsYQ6lGVXuAADMkJudVKapzGMTA+qnNK+cI5ic+ZGDCDbD9bb3qJ4XsgdsBDpzbtZd3b1n7u7KF3zCWHnKeBy94b349rKVTITDzT6jFu344m0UMEut+/PMd/8ht/oGAdD6sc+yOhXKCbn2u+FYPWTDSAvam2Vjo0mdKDzc3IYfT+Ha3uIleDjXrZj5+clzYce0mKkhg6i6dHzrbZOLZJ7UlOlHCcg99QJayCJGHxeUdqFXJh89EbHRui22CM5WcIXkcpCIcciaMloH6Shp1w3jKtDJrEADzo2KjOz9Mnued9Qv52AhUJFSp4HI8fc4nh+X338eX4nLjuPWLWEsvuKe6lZ0Rpl58Tevzuoj2uVZyLd5bx3sh0+ntV9grvmuuAcVYkQOiZLqk9CoC1XJudggF2sldcFol3VnQ5Ttsoy6sp/nc8l6GV/gDNCRN/ShyopG50iMAdWhWlQVQZ9X3pFG38SmbF8XXe7+wzclcl3GSfetsvMiP9N21P9xyddToP1hiHbrHKRTLBzJB4Nm4CCa7HfnFOJA5e3zJRk9KqTbnKl53M0TmSyBi9mZBNlVBq6dfPr7unE/9Ozyg45ujN5vUESwaNKxqIz48046Ux74/5xp6h76LBKBDiHvcYivugdK2fk593nvM//tXf0aQInsqGi+AwsUybQT6Dhh31sYhZomrf3bbCgxuPh1vB+lCTEjwhs+Oh37xocxiRlSVrCayek5WIInLPSCBeezCsmrrvibwP1hS8dipNfo6zT/ku31Arh1XUK95NBWRz8w5BQX0sSNGSpgDLj+NuTy6wM1o7Tjk9wyc4scx20CF7bSUTDlVHzJk1oS5zKEr+nVIsPb8naV33CWNUXcfhZf+OYR/ulzcd/JqSkfFvJl9cRl+eUfj1IVOKAN/1rF2feyZbYhaD/+zXfle9wdg4bK6eDarSVPQgJh57aN3rN1r4rVzZ5ZD6SYBQUPQ9nSKpYqGqNXNxdQPSmaLcDG5AnMBV1WBOyj/HbzQ3TQkwhXj8RpVaiVCycvHiJnc4qlNvM5d2J6fne11DusxQkGPpVMdMvGx4bq5Os/NSsXbuJO9sOw+S0chseh9Jw0HOJsht38yRNbAWK6GmlA3G/P5CDfZAwe8bOzkkqddJHU+E4Altl7QpAifVIntm6k2UCNbuPphJ0meqUS6WewSbltNeG2nIS+vSdyVJWAJlid77I+yfiqc0CzUYjiWc5OYfrhJTrNMDPmd7F7RYAfiQOgfwKrdebzRHFgvLNqHj8UT2kLCf1GhMRqtcphNZrqzdC/X8MmAvV4G5KT3V0HXCbwnRkgaQQaWf0ZkDx8AE3lNdirxmPEtJJUNK08OXLCbOGwfVVJ0mKVlD2w1BsrWd7jIjW1s4psPkkgu809oEw1Dnkjl+TNIz26e/rZTm+jeknR5JaeowMqa0gQAKB5MhnRlCOmm+ZRypm76n2PQ6n0VERofTA0m0BJTudQgncX/yexygvCRRZuoSXkpSOmpgHaaQGJR/D98dpWhm4C6F0ftSiIMSAPksv49+HJ6hlMDqHVGehr1Q6TAht+WDX/y131N9Don7nnt0pI+7AdECvJCEy4OJvRSywbddC3A9gvy4Fjm/IEGczQqPM+K7Jjta1cte10+Qj8zET7BV+exZTA6IixrniCJ2w243jbC0wXrcaEgYJzfvPDed0G7PNY5Nby4JQNcL+deuiwKJUW1USsGUccICcsyTc/WOH86TTj4Pay/dKFkxqGIbloKTRquwQhy7RIhxbf0YSMQZAIVO+QQ/1xh/R8cNGV5kW5HAeyp2n8/15sQ13PXsXSDa8ehO4UTpmqhdkJ7je/J1v/gblhQBEvfpen6ynYmrStWWJqn0SYROJxSfg8QHfMe8Yvw+rseWPZM+1wN3Q7G1DborWSPHjMTIMfAAY5754sHq58Hrs3MkHvvgEjmMeNjrqduihPPvVPWkoyU98WUVOYVk9Jk4KZ3Ss6DC8X6bq52grkBlh0CkhbqT3PFMaDiZ7bjzhLzpwpUlWDMQd/Q2Ilg9EXmpE4nOMwc+22tPGt5iYzzH/AhMr/pGZsv1LoGzBNAOc0zvyj6DQm/qEoAuY0K7gFpill64xN/b9WHqqAmGjhBB6Abqhz+lmYRX5E7qXy9Loi63bTNZqEJruqLmBqN65lW1Z9955x0ZgGh7Db1MzSotFIHrN9eDzybZpiByYUoqSImbeVWmdTJ1CSwTJBI10kHOUDkhEUc4OcCFNdTe19AJnXF2/itCHfpfJ15pGo4VRVgKKMajrWtodiR/Afvs+jVCK1Zvm+J3znuX2cF38Dl+/vhsVTi71NeE7pIEnvCjyus1Cu69BznXhAQbQRdB4pmBB4JnxnwPn/UySenfeRVQxmuipO4y37JdynmXwD74wj/7o2ZUjWSRcko94fhJcWLbdb9lCTfb53viM9iJ+IzSDg4nbDJaicLjzMObebx9F7ClOtG2V62fFHOQqTbZovSBHjfUbyoXslVFC90AQz9gHYPrppEByuMqYS5ow7BKT7fD9QYkSymkCk1Ctr/hSTegGqGarYu0TIKVG+ntLDxXwzY85Cdd5NepY5vDrnY50RmgwWbVd4eO+ni0X6coST2hdeeW0vusqVavsEH1h+C8jPsR310CUSR4T8ekkSgEcI9nWhFYURLG95aAf5n2UaI9fuaZREeyfunX/2UD1XRRmbrKxAfamCSwvABJDY6cr30o6/HaDcUzaeOiZM5LRB2YOw2gXcRScL8bdPfcOm6QB+tVFpaMIkqZzPVdzm4mKDjmvLrO1CUF21DABNnZj7Y982W9qkfNwz4DmK1yBtdyT5Ca2VElAfy1JSaQg6sanHiUZ7pcpw4xwtQIR1HoXBNYvfoJsEbJGIk9SjMPUgKss19pez2QSvY2741A2gVSAj4yEG+GeDWY82SVk3dieTXUA69ET6XvLxMOEaz+maVnKfP44m/+q2aByhpNVUt9VBOXbo9zb93drXRo43GaxZOC9u0mWhqgn7wSUOjSSU7HjSypAXymV8s9xylxNX7m72HCQKvaIuul2382S5hU1Yo5WH0tKgjanlR8/nhUa0mfenATSP0mEUyYOJ1N6rmthoJ7aYfieQAmwdnhqMl2IfFQwgKY1GYyU2HKXehqH8FDYqEE8eCOxIgt88RPKcR3liRpZ41d/qWCwxJJ++mKKWPYq+G+nSfHGmnKE75XPf3eXwYOzsMDugRU/1mUtCVpHlVwMpKrCo943eA//80/bjbDgUy1+iWFCpK6xtIvLAD76LKOMRMHnRjJ9srEmRIbvATWlydJ5CfnbamXqVRxkUr/LnEpr+YoWJItqI6joPrpKqRwSQ5FpBxgEgOloUozlJxVQ7NdEbpBAkICeAYJHETpdAOq7bBZ8TyCFL9zbGSKnIuXOlxjny+cmV0CK59TUlc1nk6G7JIPotqW96Kgsvo9i0TuQRIZLJ4J2x6mD75jeMp+N9PHMyq8hx5wz2C8xsexRAbkn7VrTCUJ7ZnFLuFRolM/DmqoUahcJlhKY+kwwi/85p80aLhdT2FTcaHMLl2ng4LigvfAlVK9/AIyub/H6bTfcLcCpDSBXYv4MonaSvZ+nqrn9hmsRh5p7qmbAmzKVBzdkVguo8aDoXPwMxt/IU5awWY1J9H+FO1UW7sT64J2r+qU4uFbmklvecme6fl17ROgFTW0zKdNYPASwz+PziHWJ3sJECWo8dfUmSLU9XppvUvr8fvo9x3tUbvSvrVhPVioeUVwcm5eaERg+ef46y8DhZ+/F16ley4D4i61uUzr3WMed41v8E//u3/TNPOlnKB3UUpgwOZhQ6GmedtFBU7oGKELlFzx3Y1pq2G8XUI1OC5slMBeIkQAfjfg9kQcF0GJJXk6PVPxC50JChLYhV0y4aWuB3g26jkpBehUIxBW60U+qDkX8afn+bxrZRKpK2PccM6bY2Khvid6lDlGZkiA83m8nnOmekemEdfJH6Xobe2oZvo1jBIyS35NexKpcKRD+NEGAyG/mNlvMefZP9+vC3/344xA3UU/UVr6dekw1GAWcBpRssb1jGr0yyRpb31+63//i+bk9Ew2jy60kyD6BrOIepAyfvAS69nbdozgxmiYR9MIu6eK2QJZGhq5oqpea3NW9AjCeRx3TaoE8F0cM7ZF8Ry4Q7ypUsg/G44X2O/VqFJvbuawLhadAbPdSl2NZFrXUle1Xg9JS+cQHUurhn2MAhd1UlSJxR2/GcHpCRHEiIPD8NNhbGEdI2hKa+iJkuvkGQAlq1/rDgN2MWLua9xjb3pAk9nIqiNZVYJu+p0vPIOJc4nviuvVFR693jIdErwMwP67XRqEFzae3rmO3y0wS9cP/uBP/21T3ZrIfLORxXIt6/O1rI/nsnoxk+PZiRZ8N2DhmlWDXKNVSiEEgM1Bgtaf6Iy/wEHLeiJ5ytF0ccKsxojlGHtuVFpU9CGKGw6VEQ4f/zl+zyfPBdvKqzFq+6DTROCK+hkawslWiR9APZzua7dEVVtTbakS2Ma0D/zQZj2sJzmjSJnRdisvLs6yjQ8i1cIHp5FkiQm7LSSY4NnAGwnEqpoGsgpqo87N+Rk4V9/Bgesa8kvysz1IqYH4ovDMkMJpAsaoW/9Gfg8YUhqn9wmgH1ZXQ0PyxiTvBQkdXTJ3AcwzmcvU28h44tx1ToU8AU+TlwErMjvOk/vl5xk1GX2uOyIk02eSXZ4plJjH4I/+8P9sBMnfe42sRwPZTGpZD4xQq/lG5gvkAS9kPlvo34MFsmaQd9oWnduDsQFIDh8qYBVYkDGJ63JSOCtSF4YtMUGZzrHVbnwqcncrp7XqofBc6zRR2O3yPFPLP3t3TjywEwYIVr8YiIOqdEpJC1qIrR1kvG0Nz7ZVE9lZO5ZNhCbk0ESW6Hm8XlvHPndsYAamy5bJ6ifG43KZldDwJ81Hy6ZTpo8/JIwSDt5gEk9UQTlPfWahKYDn+B3mB+YQfjwBtqqiXWS1BsbM9dZUN8sxmgfctKlWAwDjNymqDI7tb13JX5SofJ5nthG0EehUQxOLzqcO+FPKS8/1EjquhVeVO9pHIeTlhUXGQSj71M9T5lhL+12BxM8Hf/zH/3cDDg0i20AAjNF0eyBbhDTGraMU8VEk6Q8uRBZzq6aZzZZaWbNe4tQnArYS/Ieazq1YEYAHxhYPQgAaiQKgfpdS1eEsWZ1r1RcDa/tjm2EEo57YVPaFz0u5uPBA2onpAGciHj3OMrX+xPmx0CSgyqbFR+YQjpw0gJotj/egkAFz1/Nl01g9gL0qpN8XTjewV9ARlhL3k20cCYbxzw6BulYvBBRtZL/xqV1Ch+4IHnqm8z6lJm30TZCY47/BNMGYkVttucrY8/Yc2BYExipy98VU3bLd9JMiPHPkeEq2Z0nqeNCpAEt74iWtf6Z/hmdcJQlekrS7AO3Ng11g9YDX9zmr0D83apaDr/zP/1czHNYyXI+kQlNvHIGx3gqqvM4O14Lz3NCLF3n1CDWMq7FKVYs/Ntp9UMF7PpPZxUJWi7V+jx9ofxkIyRNaD+3ENU8E3sFCzhnd+Er8SUL4BfUT9wulObIpkT5LonQodOZUUC83VpOr7wWgEIqpR4KT1/enezKpaz2+A7HW+RKnA8w6NbqZe7uTxTX+mUI3Fn8eysAlfmRCwUnwqZcK1Xlcr2vutQ1UPZXsfJetVCLgvNku55ef0YaM0ggJEAQ+/47hOh2rauddwHmVMO6L1wB0P6T1Z2QaSRKY+8XP/X51mFD6B/cgzkWFAtY45l03b27vAAAgAElEQVSHqqgIitL7ShJ253vTxQy3eYbjyzTzuK4K1j/4X/9ts9psZTFay3g5kMFsLYPVwLJvFgPZwA6BmozG00OReXORWoNC7a3NdkEdItLSFmuZnS3kxYtTmV3Msu3a4VwJtPzME7vfCNjHBG7mktB2rUVBW+Zm7aZz3ac9w8baeS8cMYngvVpXgQMgD3dUyWgylsnenoz3xjKCY2mzlfViKav5Qk/Xw0HQbZFCkshLa/2pzESTPiyNsEfIwb+hGwVpFOphUy/HVLJnDBFaTwe8jkj5bk9MfHcGj0uUiHFXagC8X/OVg8PIh6nsfjgUQ9NwnXObz90CHj2C+4XkkblgzL5E7irSLI7Tgw7v11wV9thpiUsbz0fJSm8zLitFIiKAs3lTGmiiB9/mKL/eMdi8pwWblQyrs6//w+//bw2apL3YHovmqqHJNrTBpcjBai0r2KabodSbkYybShajhWzBFLV+spEKZ9TA15FqMEH74M6Qth89eSoXp+cyGo7VY4rE88l0ZMBWorZewbVKrrYwWgfaIBCSGnglACC5HZJPG5/5HrVbK6TG8RlgMrDzFunIBzgtID2BlamquKlwGmrwqJLptal2xTg6OFBVFc3iTl+cyWpujjS1p7JKZUtnBI7vtlK5InzrMI+1aUMQlCj0KquUdWBjPkar/rSVtTmHWCV+YkPOHvYqXt7UXHJnarUCzdfGdsyFVLBNgMKcGJj+YrFbNlRrK424J1hnzk3/Fstf5lp5FT+WIHINMX4UdbBm2vdgyuthQ0kLb0ZyC7RgFxmf7thKCrw8PyvG1MZ74ceDz9uiLcZbJuYlvpeunvF5ZuDXiWaKWvmQ+r3Mv3Lxik7tN/7Fv26g5tx9/RXZ1htZDtcyHA21A/75EkCDijyQatbIZD2UgXZbQKBM1BGy1nCZ6Vl6JgortwGK9VYuTi/k6ZOnerIb4rY4kkMJCE3FVQ10a5tLurZ6zKMP8LCyhVPJXAkqzSg5hFym1TQZAnp8B9Q1JChMahmORjLZm+qhy9P9fdksF3J2dianL45lcTGTzXIl1QD2dCsldOHxZ7vOheD2mdWrtj8pucIlEXgu7e1N3UB1+3a5PDf2MmLyxO4JS9+V2r90OLLdoB91nEXqC+tqJdvUr5n2N773EoJzAL/sMVinunMeXtqRsEnsyiSPjuT09FTOz8+LpZK+N1KUxjuEWufjkg2vVWZuj3BD9KJHzcivXWlO/H6XxOV6+PFwHUpaE/fYM4vBl3/zj7SeFeC4/dptufnaTXl+8UIQtFCgJvCperfayHhRy3jVSL0UdULNa4BOZJjOtVHwJQmo5AEVebPVw5XxZ7kw1RK6O8Ij9Wgks9WSYiNJAkh3qk4tWzVXReINbFHabM2dxfaXmjU0lHW91QL3/f0DObx+pF0rmvFEkK2FePL5yZk8e/ZUhgt7Dwq5IZkxT4ShVEq6TCs4eCp6nPk5NhmhCvWCJ7U9hXV0mM7ORLJDloTgp669pydC79XtqHXOM43PVb0Dz9R4cKpzVY92V0sxp1v6kwDrCVHnns4zUs9zaklDYsH9tFlpAtgzbb4l4vTqqY7V9Ufmv3ENnHPWq2ugMXwkQEQiJXHvYmIvA6wHJT3PpfI8rwZz71ptp80hiF5qD7RoUkTmxLGqiu5OLvCf9+jGpcIOfuWf/3Gj2UrVWC4WM6kPavn4D3xcpezhSSMXq7msIEX3RjIbICQzknrVyN5MZAxCR+0mNA0tuYIaZQBVqdtsZd1s9ACqYV1pet3ibKstXebnF7KczzWlEUXQ+JsHIFnyNvFL29X+TYmEyWKjoZIvxwPZ39+Xfdib47EmNEz2x/lwrMVsrtJz9Xwm52fnsl2uBJk+Q+1ZXOu7fUI8amHhyzaw2juhsGQ6ZmULVCrtIh/T8Qr9iZ2DyZxzSSIHeyXaYZl4U7d6438paSN1jdCsqeRZh11NoiG49Pq0dq39aeV43WQFOPW7FTZ4lgcppWl0EHngltRIEiS/8wdck0F5J1peh4Jj7buRsBGseBe0ukxLrvOlH6NnGh6QHKtnpF76lcYWJWdkAn4su5iPAv9X/+t/pWfdqB2+Hsh0f08ePn8oP/ijPygHh3sii41sl8i+MRV3MYGHGA6loYwXA5kuBlKt4QRJ8Tw9WGqgHs3FcC3jvalsR1tZqqzeyngzUUCNpmM7LmHbyBySLB58pfq8EVRWqdR0M6OEaX0D9FA6nKq3dTWby/nxqczOzmX26FiOj49lPV+a9EEBN46w01PVzGkDabdWz7VJV7wH4SloE71zV6HiQ4oa62sdPsmpooBOaZrIYYo/69kif5RtGDNcOs4ObpwnBvy+zTHgbg6tD71gDSmdPAHo/N3Jaybd8OrWPrL3oXu/JTCwcCNKiywFHD+KUqIEVq8W83tKOu4l0iyjZPWVXx4UL5Oo/L6kBjNU4qV1yVyJ4CVD8oAsSV/unV8XP/8oWXV/XRyetBjXYvBL/9XvNUirw6FP09FEVoiZVkNZbpZy8OYduXV0TfakkvXZTIZbNOneyrquZIXeRTKQ0VqknqGdAA6VstPoVMpWjWxHjanEw4E8Pz6WFQydZUo0AFeH+obnTHGMBg6pGqX0vqFsUW6WWpio40JtRpNIJCRw/PVsKasX57JZrGQD9VpPS8ccEDROBcWwp9H+RJ0ndro346g4AJqOJEtAGFpyfbRrcvDfSXx6QFMhgG0OTNtV6myfjjLUvGFmT1lih4aJUquYtiF8m4qoDimX6si85NQTJ41f2Zk+D6YGHG8eKGQe8LNiXL5InwRlkoIF8Qi5m+OvRISZSC0ZPOOlpNJlQk/MjY6nyIyUiO3DXIHTAaImdbSOpBwKo5aVEdyFr2d2fi64ap1TP53vqmm1o8gIohTdpZLH95TG4O8lKP1eRIbkgTz4tf/mTxoQxXJhLUPRN6kajvSs1OVqKc2okTuvvSL3Xr0jy9mFNMdrJRAFDOyZupYxJBbUYfxX2TEXWJDJ4URWi41885vflvViK5PJVBMm4g86R9ietgu2rYZ6gDIcPfQWgvjIjXm95tKmSh7PieCtpVSg6jJKdp+/DnFi/279BzJpAjiVmKi5huoTclxW1ZRc/zj9LktU2rzuRHHOnWPxMUt9vpNkXlX29+HzUd02N+MzKEU9x99s4L21CdEE2KVeejs6r3s8+SskIvg9ZkKHX/cMZpe4D93Lj5HrGsFStGNVXHqXpL0hggP3biT5SNwgGw1x9Pse5fmmawmwCMwIMvy7RAfMMfBr7dVkTyM+10DV4H/x3/8vDSTL6RytQZEgABXR0gFHg1o2w0YW25VMDqbyiTc+LgeTkYZlNks4pUaI0yBbwu6Dc2bQyGg8ktF4LLPlUt599z1ZzJZysHcgs4u5SlBfkhYnlUMZqQMiJpLtSTAESJCUnqYOJ03X8kBI3QTTcYgdAFO6uU2iG99zOTso2FTuTDwaTupuPpmBX2C/uR3iJ9LTu1OGZmZQMUnBP1PzofUs1m5uMxgApWcrNWNqXwoRuNQ+Mzlgi/aLKkqA9WoZ5xe7Onpw+jXXeezoNOGZs+6ztBzJE7AHwi6phvUhWOM6dRiHGur90A1jxLw3Ai2CM46DgqTEkPz7S2O7Mlh/6UtfbY4OD6WaHsh6s5Tz8xPZNmsZj2tp1jivtVKn0WK7FlSO3LhzIK/ceUUO9w7l7PRCBlhfOJJWK1Wz6slE1aqz85m8+8EHqpJORhM5P7uQvele7/xQTAQOJ9qBHDiLdz13REiFoY5s90AFdAw1c+FVG6rgM/z53XmBkjbnFxEnktuhTfZgOmd4ADAljbczSMR+0/zGga9xzJR4kcB5vbffPfF44sa1dW3xXGaAmcoEm7utFDJQpuSK5BcolZuVJAM/85KsBKJLgRpyn/069e5LIPIMIxI3QeLnqNckyboLqB3p7LppcgxMI1UJFjKz/DMJ4qhtXNVr/X2B9cv/9F82sOdgayJAjUFjM09PTmUwqWSwNntLG3jVI1mLOTH29idy794rMoaDR7u7I2cWqYdLefrRMzk+ObEyMzgtUBSQVFgNAzvxaUclt6eX2cIDgF2VRhcR/yWVV21DdRQBTTzykc9OyR302jLG6MIpGYg5B9lF001k99RobmxUPePGUcqRMPVddV9Fi/2OdoGf3RS8FLXPKCEMjLaubYI8xwWwsv7B5m2N2GAqRBUz/jtKNc6dx63sAirnnk+vC8UabNfSkToBrCUpj+sJVM/Ydf7OTInStMNkCip8m6PddfiVJKoXIJmOCl7rEjP+vtTgL//zP2qgxjbVRlbLlYzrqVy/dlPW60aenD2R0UZkOgQgRZbI2KkmUk9rTdJ/cfZcYMjVo3GqooDhgiyiOoF+ZYc86UJuVPtAHI/qY3ZkuFCIkaBJS+Oilqivi+ZEKDkZvNDw8+YslUTCqlJpJqSFOWhn581G7jAO42ISf6r+UAKnek04BPVTx2U71jmBzm8c3knprJ+P4EE3hxNDIdaXqds1A4+1xHgUDeCPxVBRZtbnyi1YtZSxQViMQGSRQ9sqxb9L1fyQkok1yllYjtKiyqd02Xd45x5TBuikkySPd66ycnHDLvCQWWTHtrQVVMagWZVFT3yWfmm8ZhYZE6L5QmaRGSZPkdcT1vvHYqL80fsJ/Jz9vpJ2PeP27/Kfl5jNVcHqn8mxDL7wz36/2c6XsnftmlaSIFlhWo9VEk4n+zKeTuTBo4faPR52CsN9PO0bjibNREpxREwYlRiA3HKZKlKYHoh4amXdJ8j1TZJaTySv+kry3HpV0qtl/D1mNjFAWw+tUN5LCrxDj/BIgXgk5ZcPd7Knc2M8dy1JIh+rxLWxkgVzhWoNQBGougFqxxrg/R+fPcQxZInGozHSkYueqEjEcc12SaiSFGWyQ4dYtstObnJcD44hSrwMKnfqYGYY0YGnK5EKPBSgtgcsZ+N9FmYc9zQC86z3tZeSdNv1mV+nKFG5HpG5+n0pgbZEv14y+7XD5xstLGkZrNcIBv/6/3iref+DD+T9r39Hj3wEUYGID/cPNGlhOp3KzZs35fnz5xowny0tXqidGBJnS7ks2Z6MxIH8XHiO4cyptuqTzfWNGaQDq2yxUquUNOBrVFPIRbVel/0BmVmng5Psc5voRUprxGcYD51SPqitQNAW5/2UP88h+QwSXwmctFVxDcwEz6WVwIJzSseKPmujSteS0jQSBTeW49dwFTzxrvG2d4ZcVa0tEqw/Jc41UmtSZZJfB8wzOmF8aIjj9sTmvc4+5a8l3rYaqx1f61jLz8SB0RGYJlK/r58SWF8GwF3rzWfFZ/r14HeMu5aYbAesv/Hf/klz6/oNufvqx+X999+X+/fvK2gPDg/l5OlTjX3Bg3t0eKQEMkeh9coKrfEgVUeVI4aCWSVOeHLRgcES6HWB59b020ufg4M9fRZzUGF/rFBbmn4i+DsThtq6sjCNl4TwL8UF43gp2fU54ZhBLw384uFadofIKnjSEPhvH7rJqm5iLlqYn7pG6PxTsbumKiYbyjMSrAVCVrRj+bfnypEyPYC86ubvdYuatSH/HHj1DZSt55u2rSdMMkx/b3SceWL0DFPX2J3x065zTNLQAyyTKmxvUkkbirX5+VXBWtI0yIg8zXlNxYO2pMFwPTxtRh9EiZN4Gr1Msus7v/hrv9VMRrUMpgfy5ic/qTWrX/v6X8nh4aHcuXVDHjx4oNUyKBND4jVc5L7SXttorlcpCTun2eu4rODY+hHrRuKE9UEXqBjEYmFxVmQP6capq7+1K+Kmew6v1yc717y2tiSaIOhappAgPDD0s+BJJqApPQGseA82AfMmw/JMwqs1BLcemzk2z62XRixHY+zYA9z/TkKJKpjPhIlA8YRRIk74EXyNLa9nnarun6ra5j+IxEgHUYkReILlczumD0/fC/HqmGKqTkTE5aPE/GuUoBzfLrB6kLZMpTWvuLYlsHK/PAOIkpjP5DpG2u5I1t/90/+3+bM/+3OZbieahLB/eCg//PnPy/sffiBf/+bX5D/6B/9ATp6/kHffeVcdRM0Kdqs5QABeEOIChJvam+RsowTSvclEJqOxJvrDrj12/YkoCbaNqY20WZWLCGplW07rf8cEssSByszDnfKqaJpKBkbOkU0eaUpJfU5KXWQ3QoZBvESjVIB661VQvI5Slb9rnvV4nFu/EMhVirPy3wr41DTc27ElYHK+cQ12Fe1Hbl0ikBJY1Q9WtyGrrCmMzEb0jIahjm5OtQ97mHPQ+yY88ZYlazcrCmuBFBwPEmP+/fwHf1aTZ1Sl30sMxu8j3xfXWxlYKomMDLxkr++i38gA8G+aNZeC9d/86V809Z0j+fY3viYP3rsv1RbNzwbymR/8rEwOx/LuO++pdxehHBVDaPKVJJgOZiDqkJqMx5qh9P+T9+bPt2VXfdi+83d6U3erJSHAAVIOzi/5LZWq/GMpYgY7AwY0RQhCwKTKpLDNDAIJhLANAaVApkyMDUJgKWrUGrpf9+v3vtOd70l91tqfs9deZ5177+v3WgP+qlrv+73DOfvsvT5rHkCom432JILzBpUVJHI5LFOlX7hGORC+5sMhVoKWAwBBQCeK82v9pkiISdROHQwli89cWgoBzs7EyfbkyaWAksSlHmLNh9aSOKjEHJGxqdqP6qEVJkMgWpuzSJlaRPDZrW0n18O9XVhCDjUXMlswgvF5FVWW4xMqepwxOB8rpanyWRvcMlWrVUxGOd2yDSMh0IAGBq4nsClEIDAsQ7XShqCopFQQJ+3TJCyosO8elPweZ9BaRmf3tQWesY1DjcUsxGo+Viuy58PX/WuhxvJzP/3JZtIM0vR73pNeevBi+uM/+ZP01TdeT4PTWbrYztJ/9Q/+vowm/PP/+OfpzUdvpRfv3heiXs0XCa1KQfzr9VZUXIYzGCpBYjYXTLUS+cFde6ekEVpObbmVSLecs2tVF82VLWmK/I7Pg8U9b+bzNu+VG404sG12ramNdSxP1pvtJXEIjceiUeBeo6n2ZRIpkMcvklNSVWYSgufyXAO5av1cJfUNn4vikoCxXIOOIfBOl9Yoa88xajIvcm+eQxsXFrXTsELTNcKqsZ6wCC6NodcxnUZqlksqH68OE8BKaqsGWskWAiYAK9dkQUHNzWom3inG9UTDlEN1vm3AV7LJvNbBa1rH0b5nihhExAgG7//pjzXDm3U6vThPdy/upPsv3k/zZpX+4j99Lm0v4cHdpne/7z3pO777O9N2sE1/8e/+Mj18/WE6nZ2kCRIhkLmEfsK5vlKcRJnYORvGEqHlxATw6flFpfJyk3gAtOl4HctlJRiOOLHz6FIyWxUTpXxKdKoR4PqII/M+7b95Fg0kMMJQ+BchK2neJ9/T1ia45wJJ+zLlTT20vD6znah9yDO1oCo9GnPEtqOt2WfHNaTNTFZF+R77O1sC5dT16rAlXVHjt9brjJvyDEjEKGMkMC3jtFoKid+ehxJjAWoLaEnEr6cEYN/YrdFew4ODUp2E3n72KW1WMifLrPyGt4wvv+HB0gJKLqIfitRke91DYLV0bH+PmITc9qf/9b9rpEvCF19Lw12T7l3ckbrQv/9f/4P02c9/Pn3xlVdSM9CQzQsvPUj/3X/734uq+JnPfEbCOZCy29VWuyuYNpYk4M6mCPcfqsf5/FxCQycXd8Rhox0Ttcm4tRlpOyHTSgqp2ZokN8TChLUqfpklkScwiQnnMjZ6pM9RXJCTENpNyl5iEq0CHwkN2ubFAhO2Fz23JH52UbAHQGcU7tGmB4qJVgoJsDar/rdE1jRpYtq5tNfNrTst4VBFtRIERfW8L58f37HPx98RnrNEzetwbwjgCFh01lnJq89Q0EUCD3IqWgDwM5YpWAlrh29b+vL35f55yRqqmCZd2Eq6DijFUdpNUOlTib1mYD9nmay9j2Uu1fP91M//q+aFb3s5rU5TevKVh+nNV15LF+OzdO/OvfSu73ggza5ef+1h+upXvibqLiqw7z14kB689GI6uXOebpaL9Oarr6WbR5cCYvwIMUoHvHrGqqglmS1VhJJbqHDxEWeR71IdNfaWeqaVGKzkge0MQrNjLKYDbUGqG6OSAGV4nNxGAl7v1N5umYRMHcilsFkyq7qN5H6VpnazN2u1a/U5NBVQ+kflDBs9AGRWZT+27QZg0vIoWaR9alNsaO5TRPBISEfcFv/RPkOiS+mNVDKmlPMbUSGHpwzD7id+j8wT7lfLPCQEFdvhlRTRi5c6ZeMVtsyKTkerackSJ9pdwgO1ZQSuNtSu03+P16CbwQLVq8zyDOa2Fnh9TisPVt6vPcOeCQp2v9o1/vw/+4Pm4euvp9Nve5Dufs/70mK4TW988Utp/qWvpZfv/r10Ohyml9/9YhrenaZ/+4W/SIuvPE7nU3RlOEtvXV+luy+/lP7L/+Z703awS5eP3kpvvfYwPXn4ZlreLBK6tSCsAy9wAaD696xNuRtm+4/NttWF00l8l+4OZgKccFJpLl4kB7mrddIQSAvUvLZe641IRDjALNCEKWRHibyO9MBcbifPkFXZlvvnjCxLzGhdynW0hGbCSAQhgA5nlPcs2gOm1KemQvuXhMz94OeQ343nglOv1TZyHNxRd1WTWoiov8k3ASzrQx2ycVrhd9j/6ny01UHKkOyPqsF1HyTul2UUYqcPkShjRpiI/a1D1CqG75Jb+kBZLcT80ScZ/ecp9YROTHy8lwk4jSgSRNXe5L3j5ypN68Mf+Y3mwb17qVmt0qPVTTp7zwvp/rtfTNv1Kn31C19Oy9tFOhkO0ne86+V0MTtJr4136eFrb6RHrz1MzQbSZycFAPAGQ9JOL87SyflZmp1M0yyrC5p0nyXVWh1Rsjk01pd1q028xzrTiiPnXkJefePEN97Dci06ffDeJo/PIDiFwLLq3lVPmBTA/N2WnLNjNdvJpnSNxeujPImgIgDp6ZRlau6yP0FiAPtH5YwheXaTneSlB8GJ12FC8PP415oO1SFrU8gOYJBX7X+syhoRNkHFOTv2M6oo+HBbF6yy/1k1b6WG1ZZMXXMjDrPS+VKfs5sVIXcNWoz2OZT6QBsBx5/BPg3Qf5/7VTOw2t7tAyvv0wqGH/wn/7xZr1fpu9/7PulEikbWq3FKJy9cpPd953vSG5eP0xdf+ds0nm/T97zwntScn4pUnQzH6T/81WfTDRp8X8/TbDRJ05MTqcxZbdZpuV5Koz00y5Y0xty6cjyeFeDmcROjPEqBhCfAyoXRlgCjhxKpnd/wgKskgfxRJqzxusyaIoD1zLUHlFfJooP3G4rvDwcc4wgHzkhSCqUBZi5KaAke0s+0MvEStXYG1XFLu7b2ME0stFK/cnv0ev8QY+7+HAIr95Q9fu0es1ujZwtRlEi8xC6pn1oDpZfQAWqrW7s+t1fNCTPWRmVijN2LYwC57zORtO2TwH2ftWskjXng7mMQVlgNfuD9v9BIZz4k7jeDdGc8SVMACx3oJ+t08e6X0uylu2m5WadXX/lSOn+0SHfPLtKDF15Mo7OztJ4O06tfe108xMvrmzRLo3Q6mkgp20aGUOUGXJAmCS2d0Pw7x/LybJwGaqcJfiM5H99T4LQZ3UG3V8122kp71FKZbx0KlMKyUVKgXNLorCpTgVUIqUh/P4unUnlyYXUruuAMkjlUbI2itiucdFbi434y+TwPWI7UHvt5qLU8ZKsWEiz2Xx6+v19FFJK2F0nWWmW116qAaa1TekfN0KVyr1gNLiy2fNKmoLYZXKacjVqFZ1R4Tmg1vp8VQX8MaI9Vm/sEwjFgtcBjAwZLd9HvlvkM/scf/hcymAINvEdoYpaaNG6adDaaSLeHFSbDTZr0wne8J93/9pfTVx89TG+8+tW0fusmfee7vk06BL743nen0ckkvf7wYXr9tdfS5dVV2qw2abfSg5cevLmOdTCatj11dCHoH2RGWLTd5vKUI7PTnCxuN5/xTyvh5PAyIVrO5tU+C+p6s+u0yQKS4shqCRfZq2ZiNz4rNUfGY43f2fcH96RHFh50aAZkKPZg+H2unw4jey/aySRe+wxWOqnTpwYmwBIBxlY7RUTu1TpPYJ55sG62ulauz/NSx0sevG8TKnjGNumEZ03aqIjbZV0dA9qKtvYwM9IOhUTkYLJ7UQNV7xJJWP9axaB/4Md+WSgTPXFRFSN+TB1tk6YIsaD7gzTxgQ63Sy9/27vT2csP0vVgk/7mrz+X5m8+SWebYXr3g3ell7/tPdKpEFkw53fvpPVgl95648306NGjtFmt0u31TVrOOToS2VAqQU9nOuyJ3kltWgZuqZKwqEfy+DpZTbKJ9IE19snqGi2qpgOEhyk+ETckSzc8N1UzXlgCSiYG5LGKU4zWmM204ICtS1HCsNF+PhU40KDNlLDJe9m2JcA0TIOeV0NtnyqN/EfZXECiic4vtaqwNQl82mM5ZCaI6F4pUeQ60Xy28pokQHQV4VaTMZ+17VLa+7S9tEqkWCS+0YRI+F5++5g4GStir1ZDwfe1fYxlkvWgM0vc8ntuxyOdR3rQKVKYPdicQ8d+JTJ7rPrvmau/XWWKuPtY4eK/Z9/jNYSOv/9HFazkVhV3hr2AWkykFI4n4kRaLq7T5M55etd/8W3pLhIorq8ltPPw9TfT6uY2XcxO093Tc4nVnp+dprO7d6Sv8M16lcaziSYT7Hbp8sl1ur2eixoo7WFyvu9qudISs0Y9gHKw2b2NsAsIdrnULCNt7ob0SBAj7UQl1tUKXkRNLQQgwAAQ/rAAEODl4c4Mc3DjCHJmKjGWCvAAcFRLMVnOep4JIiYgCMGJqowwko6KVHVuIM3NkHSB9xH20jgwWtcMxEttr6tr1fVjbXjPxrW5bvl+/lH6UOImQ2vVbRldUndDrImrkBD3pkgHMPWu17jPmVNrLbVUsYTqWYeVVlZTiiRS32cjvFoAtAylJ8GvjC4AACAASURBVP2yA6TCA3tYQXm57z6ewfjPWSncC1a7qfgd3kpJQoCaiubPOPSTaTqDXQsmNk7p9MG9dPKue+ns7t20m6/S5z/31+nxwzfSvfO76XQ4QyvidPf+PcmQOrs4T+f30NfpJF0+eZKevPlYJNvlzaIdiKySQD3FtFtFCuWZrgDneDQVoIIWIeWWq2Xbob7NMW3AGHS8JF/b7HSIFH4YQ0XHfm1zUuKPMvzYxBYh5QgeMhUABwSio1RKGAKv0UuLa9DOgnccwMT3JQ1R5ghp8gfBj9/xXACrd3xZILV7FJBLdPBUN+2/UjOcp9VZIKhOVTrt49ksIyON6Ninwz+R+tf3LdXqqA3UEtQ/f2FIJUxUCRpjBvXdr++a/Hyk2tI2Pvzk9SciKWxfs2caPUclWZkVWgEWIyDFCSSX0sZoaCe03aU7CR0MR2k53Ek3Q2QyPXj5pXR67066WS/T1fw2PXnrKr318M20uZmn6XCUlje3QrAYZXEyO5FGapA2w6FKDNm8PO/m7IX7bXxTOiJCbVtv0mqJ2bCLtELj8QbSaSzSWQDAobwAn2ndyQFPzEdtkwVE9TZhpfx9XIt2JUFtpUu7Vp3P1UprSj1hvvl56AxaLueiDQCgjIEy49gemgUGr6GSuRAxrx9JLJgqFnyyJhFZdTK9mBguE0e91eql7aiXjjqtOvi0hNv3eevw4hpqRqLfjBhSROz2nOw9PUh61+O81XpzHzXuf/pIsnoms+95/HutGixzvl2MDGl8kmK34/h5LT1DIjsmyG3X6LHUpNl4mKYYNDybSe0j2pdidOLF/Tvp/oMH6c6dC7FB0R/4a199mG4ub2QQEXo+7TZNunN6Ip0PodbhM08un4hdqlJH21xIF3+ojtJdHkFxSB8kOWgcDmvH95m9s1yjtarpLI9mbkvtwGiLyAlW62G0YCu2dCkWsLNfCFa1QbXOtZU++W/tku8C+3n8h5c8qq7qkTLxAddlRpa1eRmPteQygs1iCBq/Y79sqxC8Bsct62l1vTk01J380T5PJYkQ5zvipw8wkdQCWL1k3QfWCKBPI8kjCRaBunrMpwDrwWvlDxytBn/fD//LBoQAUHhbAIDQwVRFRcR4RsS+4IwSt4morNs0HulgJ/x9/+JuevGFF6Sr/+Ob67RDs7A8xe1kOhMgQp0djScyVGl+s8zgzNPa0JxtudCxigjLDJIQ6/nkJDXZXtS6WZ2/iYZtYCCYUHd5+URmqcLDjG4TJHyV2qUOlmCAZAfhyNyc1sml+b6qlqpNKZU50lhCJQ+L7tlbmFJVwaTWl8xVFdCNxDb2GS/qP9PWMlBc9NBoY+YuHLn1DEZm8h6iEtmeQ1XVTS4ysIxXAFi6/cs5SzipW1qoPYoZLiPwNbWy8iizPtdQpH6kqx5bjYMAY6aTuI/KIVW4oHnheYIwHoaL2mwpUwbYPmsOG2W+QvaCUKWndXsPy5Qi7YUJGJ115RfoKyj7Zco1ir9MP82/De/jBAI/DnLwP3341xtIMzvdut1Qp3oJAZpcRi52u1uLpBWwomPgZJamE+21hGR9/IC4cQ/YwZo0sRJQoT8ThhhLT6fsasc9JqeanYNnkNxYeErhZIE0zh0IYceic8X8ZiU2JQGGa81G49YhQzVyOpvJWgAafAYMAN/D89vvgxjADAA87guGZtGmshLNlq5h/QpubcqGH5bfcQ1WvdN8Ya3Y4XfxL/e4IhozLZ7nYyVR0Qy6nfuk7tXlH2NfqcpamzuSZEgmsWvB72zI7bWxLrDq6eie+K1KWknulvADCW5ykENTwIRF4Dj1ar2vXbV0HT6/eai++/nntqaLZwSH9kzON3AJDL7vh/9Fg5AEiYoXDjmKC33ws+JJxsXBlZEEkTN12HCaBA0CvnNyokBBB4mzU/n9dDgW1ffJ4yda1bLdiIomxQCm9xHKtzAYWTdX45Pi/dwpp+TYQHEGZWlJ0Mh7aEGDHlK54wNBQalKKUp+pJJVk9MlrJDTBHmgqnYPVcpm9VdBV2pcafNSHbRVK9IcLod5CBj8S09vK0llQWzvqfnKcj55PfWZleKJ9nVJVmBbT31Vrl1NXZdXTeijDZhUVTP8bgRWT7D8LP+16p6eXZ2k0pch1rluBquVjh7oBXTdsSV25msfvUeMw66ja77U6HpWsNI2rp7xH33wVxt6HvsQf4gTUCKK53WzSVB1QbCXl28JUREwOIyTHPogEcPDg6HGIg1nM8kzBpjmi0UrWblJUHVPZri2OpTwuR1CL41KSrwuryEUstU4JZ6Ns3TY9V8k/ETDKPTGYiQk1wCpqp3sy7wckfE5oZz7wVipAo0VPpq1RTuaa9faU+3pq1ldKY3Rbzl7ftuMHVdjam1mS1hWQlsQHMqFtSqnLfViXDKS6mhaVhhzid3uY+yRhG2ZhBmzyPX0EXfEAKwn2kpmv0a9dqmIaveManHkQMoX6VfBWbFVmAAZsV3rs4JVzsZoCHK9H3z/LzdMOvCg7FNZOiIfxJfrROWwczkbgv6w8fAwMuRKSsXUQof0FfUWUivTAoBFdZjl2a0JJIPHNxLr1Vhn9npKFYb2PaJDBiBkWARrgbotEitS4elBzs4NJVZtaWqdTrJxmXla6Uj7VPcqS79mWGbN5rgnJ7xRKgohmUbmVFN5T76vU+J05q1+RaeqSZw5Vx2J2kQAmGHILZhyobxV8XJwvZOf6wlexXCJqbZgN+72farhIbWRhE4twtNW9H2C1UtWey1eB9pdh9HkVFZ7bcvwuJ990vXQM+H7zwpWaxe3DOn7f+QXNGJuUGwP/xD3FKmahqK2gog5KV2yiDCRNYcdZtOZjKR/fPVYvchQmTNoEb8FwFS6qMqmAX+j+uVaQkytY4KCpODB2SAoQr2rAgz2LToywmmG38uIx+LRlSwotGWbjCUU1BJLdqSgjlccXJCSHGiVHUC0mcFsYEq2U8/buS7KfVDPyzUxI6kFlbiR1Sliic5n3ihos3rqZrCUHB1tRodsn2EwdInF2hXxMeEkyKyhBCxgrxtoy3XyWLtaOO33EFfPaVBpc36PBasXLLpNdWkiPoOIgYLYhHwCsPpYcp9ktRpNJPUFOzmRJwK7Z0p9wMdZ+i4igx/80V+UYcqRZzBSf/kQvCnBCGKEGouHhipqHVYK4qEkC+Dfy8vLtkZRvu9CRn2bwGzWvkO366UQrTbDTJazBLnvepR02a+ogsZ4PK23OboOTQS2YLHPZq/TfjdLUc/1Y/W2r99CvYOxhCgN0S2jPmSrFYmlNqeVSNK7zp2lZiV3QRw5Kklb1mvO0Zv1XpUkFi9MCPx9Qgbpl8cwhQhIESb8nlmGjPesKRPuby6AsGuKitxbsA5yiMKK776F0UtqnSqQcnDs4DsAJX4nYC0R43dWV7DNCsAa3SvYUc3NoLu+TfDUT1ZgzVlQFSFK6VsJjQi7bV3/NUHJ5/LQY7lulkQWrNh4OpN4KFSR+TkSj51Ivo9QrLptGWPMwILc3iPT5qjqe6I+FqxkwNW62i4cdi+hQXXBGgGh5ICXtqfo2EH1tjCKovZH+0IG2adaR4N6YmDq+NAKREYT4Xd49hXjyplfFqy9/oQIrFmuVkz7H3/gV5qXXnopfenLX24dLgCTTXezBC99gjMQ8RkA83u/93vTG2+8kb7whS/INSQxXfJzNcndpu9x4wmazia5kRmVJDLiTfaw4uLygoJW/r9O8tA36hrKfSoJ10UJQBuvjZ21XUzLPa0/0K5PDiwgWNqfXDQn6tlSL0sAXcL8xoG1OheaUZ3YZ/ZC73HkRIyrYtymwTg/K1PxjJ3uNZRDYLVVOzET1Ff3SX+LCf5OerIgZrLMXgdaAFavBgvj/p8/9GvNCy+8kBYrTaC/urpqk+ojjsKFFBtTs2ve9773CXAxfuPxY+T8aqIBPk97gPFJbgKHW1GKUVvq7fiXB+b2SeEa+AWsZfNqyXoMWOt76Y5UxMH2m+Jf0lBTayLkzCB/sGVfjWSnlpCrReyB90mISJ07VjI+q2T1axKiJLO04BQN5zh1nfuCZ28dbW7MhoKoK1ntc/P3vn07FqyxtFVGYa8d0ZHViqgGW7u4YhKhZGX/zKIxihosm5NDBgDsobgrFkeVxd6UAMWiIH39BlIlwPtMksgysL1MtEF8EyEaJt1HAKi/q2EXSwCcbt1ez2XwtOp1j9rGvkHVRuceSvREU2Ow9+gHW3fco9p4JcNmH/iOtb1i9evZbFbuP+Olsk7Tz7fd+x6wRudsr0XA+ti23ldFuA0zWXCQzvqlZpd5HBvjjVRff0YatisFHtbDH9L3AZu1ldz/6Ed/sTmdTdL1KtduDgsQ4bCEqku1GMn6to6ShNlKEjOOnhuPG+E7jGl6lSWS3lZ6WXU5JlwdotQ+kJFs/RIt7oETgdVubpTxYw/PM4foYKNnq4hKg2udfFwvaZVh0tNZvNw23OQlgGUgJHorhfS1UjbHe2qZaclEoqSwz+KZk/28ZZjteQYZOsi08t0iYLPS7rcmwT6p50Fq12IZp73GIbDa/bfP4/e0pueuwPA0Qqbj9zfCyeAf/xPUs5ZKjc2gSevtNo/B0MbVlISQuHAkQfriX2buEMxWL+cGt6l0mI2ar9UHIvsg/mDIObvc8p0Fq13rPrD2cXE+h7V/9knwHAmPk+fdTQgsvOyzgSwRecIue1unAup3ShvScru6EocE1gdWvu5VxQq0AVjRMtV2vcS6mbFGYu7TNPZpZBG4/Nqj60bA6hM28fcj7a47Wd0zAq+dkQYHP/Qjvyyzw9MWiQMpoR8SiHK13aZJTnLHhylhYZcCrMg0YhaRJCHkzgZUkS1dRWqgJVgLzIjo9x/E8wdrdLhS/2k8x5YTRpu97zneDli5h/YgTXui2o72ecBOrbdg7YK69r4qkyydPEjkkaSxAPBnWu1XJ4KYV2Fa1pIh2HCQDRX5/e2jkUgak/FbreIQ2J+XZN2nWXq686AdfP/7f7G5urxOZ2czARx+GA9Fs2pLWK0Kg8L0iU55g8Rgmh+lKXNbMUKCziJK3QiYh8Daxxn19XcOrJUkyFU0LZez7TJNOIgSjumDnjD4fftvRXg9arAHK64r2WDuxzPGiFFGYC3EWBwo5fm7cU0L8uj3aF3t9fLIx85nsp1HNRtrGkpnyHzSewrKI2mEb1n11jPJPind2dSqMKDseaQJ2u9qOx3vN+lK1oix+ecROvql//tzDR4IQ5vQB/jhV74qIx6b9SZtmrrRNjaRjiEWaOO7OjlOm2azVvTu3bsigdF/iaEcWywQPWikdlhuHXO/5w/WiHnYZm0WgHTN8zX8bU0EITgzatI/T+eZDtis9vOUrPVr+8NT5f71vhUmZMc2qm2PUEmfTWUJPrSzXNYVidCCsAWjmw6P1+2E9D5A8pn6VFkrQeWaboJCBE57TpaxPqsaHNE4vcQHpff/8L/8S/EGX8xG6V3ve3d68T0vp+HZVPr+fukv/zpdXl6l9XqXJuOZpN6N00harAzQIWI80BxcpF8ihqnFm3ky5DZNcvoXFgPwos/Q9a0OTrY/IG68h3Uw3IMNhXSClMfvzIrCZtWJG7KtVXcEvBIVZltgtURjdcng1FpurBWhe+sga67adRL5y0fMh01ZKZkJkr5D7kqwbgJCH4FF97eAwPck7XNbt2/1AG2ZW/YGH6MpRQ4dzA3i/aMYJ5/VvmeBaEMjMWPvg+X+16O18Fw8g7DSOwIfmYV9z39O/84xajtm5Ad+7Ff1dDEFTToTpjSaTdJkNk4v3n8xXWDa+SCJhHz4xsO0uLrRutQ8S0XbgCQpEt/ktEUm0aC+laDBQ0miRQAOLI4xV5sVhWUBpEzSJ0g9WKNWJBGXJfFRQ7DSYp/qw4iXCr0SkN/HkUl0XMc+4rPXsWC1EjySKvEz9oP1mLWT4OlVxndGrjmaVa0tWIRZu24PTwMPm1roGQyfPyJsu0994HmadfQx1cjEsBLYM9RDktKfR83kArD+wx/R7objhE4E2nkQCewizUQJadKdO2fp27/9vek97313evTw9fSlv301vfnGozSbnaXhYKIgl255pV9vDjSJxAOwGb5B8kW0GXBY4Z6QsPjOd33Xd7VqNFrA4DVLSOXBVLLyhwcXcVYUEjAtEiVxFvT7DrPdVJP7egzntp/p484dyYgXjDropZS95rFgPUai+/2r9jrXC+MzdPKEUrlHskbrjPbbqryekXqJb/+25xh971mAar9rNTML0j5GH4HVhjT3MaC9knWwHSS01UQGDluirIeNjH7YbFZSvTCdTdJ73/NyevfL7xZp9+qrX0lf/vJXtHlZhow4mXLOLRdDB5QUdwdPRo7lpQeudf/+/QRg4T2mOtrD0SodVYNJSPg9SpwHw0D1D9qo0OY+CqQ5N9jOUjkkpTw4jyVY2ceucDxKouuz9Kcg2jX3rccyBzp6xnlcBfeKgPCSRJIijpSsYaJGMErR3tOGp4SnGS0nAsbzAqmV3P6+nsnZ9dqkjX2AjrSFEKzf/6O/opI1q6noJQuilPKu0VAkHRpuzU4QqsHUNcxPXaZ79+6m7/ruvyfN0B69+SQ9evQ4XV1epQ0yl3I/IcYlLTdGDPfQD9VVqMA2TxlSkQRU1EsFq+X6+D2yWbnpNnEgIlovNeTvrOJ5kPZJWC8JDj1z+36+FTn3sfcr1z+c2rePsLEf3GMS2xRTFFz4J4rrorm7lTiH7tPZk6AQgGfG6/YxGbvfh7SPo88if5DX7pPa0f24j3Y/7JlGWtdBNfj7fvgXGoCAqal6EaUY1IOiDahOqUbdKDxpmFWqXQfxg+4Np2cn6cUXX0j37z9I89vb9OUvvyr5wazn1Gnc4IQoh8seZjiiEPKA6oum3rncytsqdmO9zVDeq0u1IqnGjSZQ+XcEasstLSeV+5tKH7Vhy3Q4HoCoS3ZqnPOI2utXBQmSF6zlxdgvfQ7tQqH1wdppgoyJfZX1eiqO254OtiO9+b0ian04/aatRlKqap12bBKnn9XCd9QBK6kw/ox3dEKgPzP7t5dSh4BDO9afgwdvn9ZwSAPyYOpbTx9T5rpsaNLSlmcu+4RDR1PJ/efa1MUf+cnfaVBfKs2lfZnZTjNKbCeJ0qdIiUZKwlBkvt2kyXSa3vXSS9J+FET11luPpHYVNqcWlI/TsNGKHuruVI2xUFteFsXH/PrKgdWzQv0BkEDZwT7aFE9QvJfnmvsk3T5Jcuiw6zXn7og5fdO79nEtEod/FnSPiJ7fvsb98M/mmWH0PJbYvD1t279wP/tU5tje7saNpaNkZuzW3rPPY9dh13zonC3g951PRHce1NH3j2VMEUPxzyHX+l9//OPS3ZBjF2rxrHmi/OHN+S8BBZuWG8rp50hNvHf/Tnr55ZcF8F/72tfkv8lQuxjiGozNYgCWPzwrHfdzx1zebCQDr4/7WtAz9dECsY/TVRLoiHpMz9ktkfYRgn8uXQvd9rrreA3PQC+5LT+M9oiSNdJQauCohOTnPPD883hwWHusvS7k+p562kPgCVVcGYGiXSClTWqPlsLvWhPHAso+pz1bq3F5APbZyH3S1+LEMgK7t6RNyzD93lvmYD8vTb7VW6u2ZE1YJZvFqo/k6jauBWLC6yAm/MAhBdUN10OsFGV48MZCyqIMD/+xgbf3yvq/9x9yAatVRciFqV57Wxdr9Jzab7YHbJ/kib53DFgjjg2TQTsq6o847IbqO8APnGy4tkwgQC9jlyETgdUSjidgfr/PIeYlYx9Tks8NMTkhkI5Bc4FDkqx9/jxyhHsVAtqULR4LVl6fz9cXl/dnGwEVzxKpwfvo622B9Qd+TB1MdNJ4sOKGVH3xnndfU0KyWyCTG9QZBDVaa1qZ9H9yNksodkeSBDYInt7Hj95q84yxEtuL1xK0BU/ZtG6plydg/u2D5vsO3hJlH7OghuFB5wkG9/FgIIC6XFQ7I1pJgHXTRLCHzKJ+uz7blcFLTSt9IkZhn8cSc0SgVsK1gIZfY88MnGeTrKUJWZ8W4PfSrtve29KBZ0aemXn6i/bCNlC3e24BzOtETMprWF2ayN1NfuiDv9Egh7ftspA5NaUIAFcAqn16rQpEoit9fLV7O50j/mHhbaY6ipI7NAE/nZ0IWAF0DoDSZmTbtIb0gO0Gu6UdUFxvmXTENU3f9OFVpaSq598nYXoCta/7jfXEZgnWS2H7t/+c5db+HupcUrByLfZ3fr5PyhOsfYzIEobVYPrW6Imz9ey7InwBgMnTPgT2qMEAR3wU0dHT7JrS241ttM4tynd7H8+0a2aWc3az518dqjkBxrjN9KUgtpYfuKYRY2YoUHQiYqV8FKfhPrqQr//A+38jr6hrn+ID6lxiZTyAq10HLWAtt7eHhERzdrrHYUISoBs/fqz0wWgILzUx06btLexKwCqO2c7wdABu6oRpS9yWYC1RWyB4Iu0DR2Q3RteMuHzEZb3N6ok+/o7pJuDU4lgS6KuVRDZ1wJ6BWc2As4KQrWZtOgV7dwwk7+Ol/KHBVn3MRoHcbWTeJ/HEK+9+omsPTWUR3rfSNzq77kW7mW24tb0ONUZP6ztTQ8z9CjUxgFUIcadJ+DwYcl3NUWVsFDNftF0LFmHHPnipA+kA++vi4qIdOAV71Y8FkO/lDvMVAxAmUVqk9BKdaWRmP+NbBFuCs4RKEHYlXG17eZt3H7C95uGB0Qe4DKG9nNtfq/O3e3APPL+PVtpYxmCJhedAqSrM1kjWogF0wdq3r9F4CLu2fWDVhsv72FB5T3ug1D/RtcEALIieJ1iFwZgp7LiPFVYRWK1AaWntBz/wMam6wQRvX6XPC8LhAe8uMpyucm4wvsNuhrEk0XihTH/Lc19wvevbm7a0ruUiueiY6nZbYpcHRZFwpL+R2/jad2oOKVODJdYIJF59tcRPycH7W7WUd/JcUgjZAMYyHM/Q+qRBRIlWjbf39r9TDfZSM7pXJFlJVHgG27qHnnUyPbSu9SGlPslKYq2YwQG07QXrIaSbhz0WrOFwmWDTehltTjur3keluDFnrLPTaqNYY2SGVJ9B6AZgFQLdlRmp/BAuoI4NvZh2N1fvJA8t6sWkRC1XrWxJvII2HR4g6MpvJZdc2zbNYgNnjQ5XW4hryVyczk/hlNwIW1RAAqoBqAOcQ86b7SRfDUNw2431zMur0PxOTJB97McyokDlynvAOKvlzPtkkJWsWA9LHH37Hnql22uZUSLFkXK8GnwIb/vB2iGD+BEzDR4jWd9JsFpNSxkc8u8LzUZgjYTA4Pt/7NflW3myRnbIaNMu6PsEnt4EHepL312rQnZd/7pFXBgBs8njDHgYAkwZh6gyk4vME0rkNQ5D1i7+eeqVzQ113eb0O12bzEpZe3+xw3I1kAxkzlPqWvUjFyNAu+BQK16LKg3t6z7pbQnGXrdLZU8PVntPgpV7af+NKNqCFe/Tqy/OvTxU2p5tqwobsJbn6XqDLeO390c53L6ffWB9qmaJQaJ1dG1c02pBxzC46jM9klVpkTiKtBHNiit+IQWx7LmhdcFo62ByLTWwyfAlsV1LGeJUZod4AiQBM1PIhhvkZsg/xnjIXIxdwkJdqcFXKt0+q5eVygB716idFkRe2o0CxwTscV4PlT/4fbFadvr8kiCxDzYTihqB/deC0Up1SvbimFEvvAWbBzsJy2oFEUNomc9TOJiwx1wL95vP5onVA9barDzbmMBLHNwyDu5LpP7VmknMzvyr0Z7wM9E9orXa+0bakKd3K6xCBuDir6R3r/XY67SaXmAm7AUrpmizeoUA09BCVw1ruYExpi1YeKDr7UoAYYPQ1tbxm+4BR0lG77JU0eR4La5Lx5eNB/P1lJtD201n4gauy+wgUdXdadr7eo3CSml8zWZKWY9pexA57qp5vjVYPUFw38Ak7IBn26SucmgZhrYPRHbN/H0fwdv35PmDtMZYGtZgJWD5We6PBUd9r2CE5V6ZXDN+u+f7NRr93j6JzvetttCnOfA5i4lQN03w9/F0Ho0c2QvW8aRMAC9cqisFuQnesWIJlQ+6S0W9YocIk37eYQQWGNbhw3uK+tpokTp+rHucG8Vww3rRraWF+k07tH1GqGhBJo7dYO/xtU4ovw/2kK2kVZte79oBg8v6sc/FaxDABDGuI4ronl5FfMZjCHcfJp5WsvZdqw8cJF6mwVZMLLgYP+/fivaiTwr2SVZ/jWcBq2UIfQ4nOd+3I1mteqfAUQcMHQ6UkpSUntN0OM+QQ5CHkhAxn8/TcqmxV0u0BJoFKF+rPmtKyvwmeqfVIKweK+tRSZeHDB8ZG/BE0kc0zALj2vVZlCdYoFoQeUkXSUD7zHI+pgTRE19F8EEu9T5wkkG0EuBIyapKWLftTiTF7XopEaOMqMidSM3HPgPXzImBpK8+sFog+evY954nWLmmZ5assFlxEdqe9GThBl2HUp1FZImylVjIad1qiAhhH0hW9SYXLyIPEa/jfpQo9n4VA4BdIMOLNRWS4QTO6qkOJlCDmW3FdqpyX4SaXIzIgtAyK9rUZAwkMk+MnHJgGU6kBnvweSLhXhazpDjm8B4cTLy3/zcCowWhZZYe2JQCHqx9BF6+n2cMOHD7/eG+efXcek1bJt0jWaPns2q2Fwj+GS2d2r3gNWyoyp5zYSz1CshAuMf27J9NDQ6eFB2EW+RnD+kgO6Jms6lOFB/s0gj9hc10t4i76TRw2GflmvwcbMSjNjLXT9oDtSCqJFQgsdDxnZ/xjMB77PA3w1JyWLi38eqRYbHg2hKtZRRcq2dulqPa7zLdsA9YfeA9av/cRTuSG2DP5Wj2et4JZQm5kt55FlF1G7Fv9ZVa6+iW8kX3CaWguYFnSNHnLUPCOfTdp15fbL9G2o0/K16Hc3v7mIJlDv7ekeOx2Kw9YLWbIdILE7cxoJgAG+wSZsAgL9QeIiWyqs4ab6U0sJ/D78eC3FbIlwAAIABJREFUNWp34u/ZElkAVsZzo/VYYsJavQot9fiuQFsAbua77ANMBL7uAeVi9h4V3Ku1EQPou8+xr0ehn31grRhNCFbk93alPVUX+0xPC9aKOZucdv+ssXrd3RF7vQj0hxilPX/BSk8FUnQWeM36QXQttSO3BavnsrIwk6rVvp+nRsMxg1DHYnlbgbUQfR7Y3SZTNGmLMEkKitzdoiIVSdejGUx96t0hyTqSToy199V666i28BnIheW6BqzcbCRu2Hgh7++5b7S3PHj/LFSNowONVKeIqx/zWh/B+KQKS6BeQnRtYrDD2n4QkjMv6fPWUtVqSvuA1oLBOeQOgewYsPprUMj0rafvTC3TfxqwRozbS9ejwcpFQ7KCiNHWA/Wpl1eP00Y679eSVdVIqLfaX3gyHaWbm+s0Gp7JpezD2kBJBMQWBD35oOF3eiSr3Ux7EPZwuHGUwPJvbmTG18gJd6GK14VCJAX7HB19IwkjSdIHOg+s6HMRwT1vySrWg8lkK8/cVYP7VFi/djvG5BC4Pej6JKanya+nZOU5HC1ZQ2IykpWLR2gAfZkWi7l0HpwvbgSsdmqd5Z5IUbx3/yK9+OKDtFzdpi+98kYHrNamicDUEtVzsFk9l7VOA6rqVsK2hw3AGrscr0NToLXtQzf7pEUrmV0OsUox2YEQg30axdsFZnSTYyWrrtFJyEANLgNU6kl0kYf4GG1CmGRQzN633zw/MlmedwRyL932MY/nKVmtcKjXVWuBg3/4o7+mifw6nqpVYkCYw7Sp+sTyovg8O+TDCYMBVrbWVB4EPYgHJQ+Y37UqYkt8A+3zZBMaLKcTkjCdye0D4Tv0KrNbhQVgqzoFOcV4D86gNnNpsQifV28fz3vpqrFqn9NhVe5fujpadXkfp+8D4T5COVaCHiOR+ZkoMfCQFOT7YOL4D3/rf7KbrWZVq9LHlb6hMZuA1tQ3R15fntsxzxrtaXw2cTpo+H1zY3vmlikorXQ7fobXA1gr4peALAqG4BDSuCNjgdb1DCLnjBvxIOYytxZkAtZ63IQlbPu7bbTFeTkRl/OvtcTkCgus+noIrHgfYMemsU2KvQ+vRQD66/VJuy63LJ7oihHtaXDWR2TfSmAVAyLwFVggFanYBWuo8Q3h4CzeZTKCCJxvhxly379eYG2dtQ7c/pwlkV8IMu3Ee4W2k1CFAFaK2UhMQxJy/CNbZ7IzAyUrU3HtTX3yBN7b7ErmESUsCdovOPqbh4X3fDz2EFi9xOf3bfaVzTTx67LrsdyzT7L2fd4S2iEw7nv/0HePkTL+M8dKVk/koo1oc1V565D0sp0i+s5NXs/tY+z19qnBxzzzobWVazx/ydoHVr9ucTBhoZPRLg2bQYLHFOCTMEfOW1XpIrvUJh9s8zRzqJ4j9JB1XlrOM/XESSK2EgkqOIlVVPKchbMPfP5B+FkcGtPwImB4IrCZRVR1bdkfJatPdTyGiZAR6D27kvVpgOVt7ecldY8h5KcFa8V4pHrL26uln1ItYbt3iqSbxvQV/FaqfqtK1shHUdOOntLghz74mw0AdDZR/med7xaA2BT2EOb0cwIEYEUj8FoCD9o6UytlLEj5+eF42tqssB+RgkiV1EuoQ8TFA+xKtm4drJdm/K4FNNfrM3j6khx4TcuUlAl0u0favbCS55A9+M0qWa1mwX2wkjXyVxyyWWOwSgCv01/r7xpYO5L1xz7yMYnrD7c6MgM1rPgP+ZQJ3fOF2TVpMAQXg6yF5B3JKI21zLjRLuxIjCDBqZ9Qe/L4zvTLnSbTkxHA1mVPWLzeptHljvZy1dw13jfk0oPMzizjIbREYUFgmQl/jxp/203yBGivJ/IymvUpxfM7tePbTvnOs+c6Hkac1ILShlTa9ZUqgN7Ys7LkboeNXqYHppx9AGDAtjrKFjeE9lw+JxtpFdVWiaj6ie1Bl+PpqmCK30ALLbxk9cyWmlJ0hsetp7tLet6U6HwuZRydawZ5Cn3qNs+fa9ZrldpxOcaP/tQnNAkHMVGpN0WHfdSywojXqna9kFa3411Rh3daFI7DGEgTNSVcOeDcz7bkNcmtdCRHfiJeUxfPQ8oELWqTTUHUhe+wntaTqBvE9XkQceP61FUb01J6Lqp4n/q8T63m/eUzw+INbiWzSfyIJEx07UNgja7TC8Ij38A9ycA0Vg4uXsDWZxv27b/QxzOA1YZaLFgtNnw4xjMCu499DqdjHVHUmKhp9dGZUvz+NFp7JIfAKozoJ3/q46jeTkNITbZTkZkFSry7rU6+xmgbMJUNPMSZq8HjLJ7jwa51I1BiilthhMuAC2bP3a5JkwmagGt3dSxACSJL5SyJ5HXDjLnZO3QszLaxJniTo9VFBJGTyUouq356ddZya/s5S4z+8K09K4fJ5zXsdpDTMy3nPOb6rVQIWPehNMAj8Vl9zK9JntukzR1L1Lyofv44ydoHaisx5RxzkNFLVvsgfTb+8wArmXstBY+TrNH9SZt8nkJfRbLKez/zTz/RiNqrfRMxkUaSHFZr7b2k/YDxJQnmpHVCPFTBId+TSg/FdmvsZ7VL/6YzIF9Lsp1UImpyP6RxiWFKwHvXpE2jMryoA6J8tJ5FOrz0/aI+WQ7lud4hibnPzu37Lp7Rg5WOuYpgTUcKYYKuB/I+ySoH9Q6A1d6Ta/VJInjd9rh6WrBq6O84sEblcJFkbTLTtqCJgOrNIatBeWgd+1wRffUxxUiyPhtYf/a3BBOjwTitNwocaMQKVp0aJ2rxMA/STbBpBmkIhA4yfIxdQmnJhwJR8j+8tjEBbSm9w9BmqLf4XJ4qh38nuT+xlWhQ0ZlqxtcZA/aEZ6VORJQ156+3uw84fYD1UjcCa7NFq1dVCS0njSR2dJ/II9tK3QMzUfuevw+snsk9K1gjEEZEe4xkFSYXSFZ/vT6z5lklq98zewYdBvC81eCf+7lPNah6Wa6atF5t02YL2xA2l/oFdARhk8YjSJCUxgLU3N1QnFFbyX4Sd7oALjtW5BpDSckTCZolyYbyUpJGtVZ2OxjpKEFI8WwjDwFqY5gIgWN0pOyIflYVIqjhtvxKbePWuQMTMmsCaNZWd1Snk8Jm2DC7xnuPGSesX6c6b0Gnaj9DNdlzmUuzvNMjkv4RiNoWo5Yi9lSaOPZjHCDFERhLl25dMhmkJXTLNC3j66qfNi+u3PFYsNprt0zOdP5vtbn8QW9Te1VVPk+/C/7NTckiRhFKTONEU+dn/r+s3GXPR/5q12b14PaMmest6y7nNfjZn/1kAym6XKtayxgjPjyZqmdwPBqmcXb4oC0L53BCAsPeREdAOJasBIWqsmvG1WBe2ez8UIjnQlrgfvApc9H8t/JC5keX77oKDmZbESz8vlWfWLs6Xy06VTeiYrpSpn2VL16Vau1ta58OShPnfWo5Cc0/O79j77VP2vZJ/EK4XYD2qXP7ev9a4o2abti95O/eZvWOvXo/u8n9NW/S54Aw8efgGYYHrWWmQ2iEJiVUnEUpaFDedU5nmy6AccaHZ1bR2fSde8QcrBY2+OhPfKJZywQ5JDaga0OT0ChhNB6m2Ug9g1B7xSm03aXlDiAciF2r/23SZqOSuJYu4F8qXSyIoWbjR7dH+x9tJa3R/BBA9NDqyaj3V+Wq/EJXw3Cohrglet6XV8WBrLfdLBrP6TSl0oShXNJ49Ywmm9oeCr7vkz8iottnJ3mb1ksI2ZKgk2GsGqtvoI/Aa0l+nH15DFj1frU3+LmANc+vtvtnwemlrX1u+VweV2E9u6kJDI2gVrklQo+sdxis8gwf+shvyVmhTed0OkyT6TiNkSAB0OYqEKg82w3U2U26WcGmRW2qFp1vJFURXEltsbJRUGnXlX0mgAJTgPcZ38oAHIy7QarIFtCk8BqUvumY52QWxOvc85iAw1rrFp/qBOPBW67Gs/FSkJ7OmuDrBBEPtBrYEftWpmI91V31svhY+7g3iRTnxt5ZnsDt/ugzvn2wYr1sEs4+ylCFbNOz5wXWvpgv6c8zwkrSfguAtaannK31kZ/8eDMaj9LJaJTGk3EaY96NnBcANRKQLtbrtFxt1Eu8UQBCQmqHu6GGKrI1KZqqXAB2KhqhsdpCiXI00Sl04kUWwlC7tYRhBEqtlGYsFS/ANhb12mRLKX0Vb3IXTMWeFZvXJk+AYWD+Z0YiHVxsZL73WlmqdTQKUel1Lm0kTWvJrJ/wKptNtOiq6OW6kWS11y+qbnctka2nDsUu44xCRH2SFZ9lYovuQe0Nfh5g1amBdey3PGtNbyGTC9TghoXJ5tDCRuRU795hyWqfh7ca/B8/+6kGheGnEzh0FAwSzt01abXEyMVtWolNqhDa7VbiIZa/GUMbiXepXb507dOe/lpylh08YicM1tLnF78TJrstEjCoylIqZZU3J1rAQYV7qnSlEwufhbqdPaxKqW0s1h/UbqDDh1upLTnh6iyzUhQTxVR9Eyjl54pVbdqsltnsSy08BNaupCvlef67wupcD2drq5OpQUuKGE8thTTMps9TZ+QcC9Z2H7NnXzKhWq9+tjczM4hU2KjVS8jwciJ/uQYTZIpmx/fsfnAPWps1hwnhgAzBCo+qV3y+kWD9+Z///WY8mqU02iYkOUBSrJa7tFqt1Z7c7XJWU962AaSG2o/4P4FoZnIqLXNoRwKvWxZIZABprFS7ESoo4SnepXHbQZH27XZXhzisDWcJWlT0yrmTkznE9iw7rQ4FDHfW8iqohhnbLSjbjyu3qUMs0vK0a/f57BmrvkZqdJ+09Yzag8tLagFa8NwEtN0jzzwo8aCeWsDq77WPQa9XSytqAxH353O0DNGNkmzfD8ZDRh7ZKDvJy371M5TRHV4baSVTPmCszeZ6y/N0FQp/JHv/RjpudIaVcAh6MkXMO3oN1xn80i/9YQPnEhjeYrEUkK6Wm7RGnDW35Mi6mmY+iM7LIuJcPYG84dFOHFGjkSZJiB0vwEa+MexcJPantFvBe4wByUoU8CRL8xfm2ObsJqteEgA+mb4laNuQK+8YVW3aNuKwZ96z5CBDHUcKVuVebvsfcOsLSFTi+B9boUMitoDpO4x9r9v3WmmQuw5yL/DvBJsd/BSggyHiA6XipzxPUSVrpta12ak94HNRuSCfm8CPGIt9TaN2XVs9auht/Qft/na896puH5LM9lrPG6zo8tl3FpZx7Tsv+57fQwHrL/7iHzar1SYtllvp5YtYqx7wAH0pW+8rgbvdaFI4BiWPs6o4HqMdqaaQgsGhlQvkJUTudjtIq3WTVhuVott1Xdok6YbNRm2lrD5LMUFuzBapb/a1ighK4Ms8t2Esjc6gldhodoYI56N3OUsq6baYz18LEuiF1sva+ytX9xK8Pji/8Vxc3+sRWD3R4rtRv6SYGIo32KZokrjtOiBZaXcWzUDNBDLUSLW0NvC+59L1oT1p5Mjq7xRRSeqcq1zvyX8GYP2/fu7fNLe3qzRfrNop5+1QZSbowwkkUglcFz5iEMouTYaDNB0P02i4kyFWUkKXMB8n27prHHBKq80uraFSb3RyOjvfC8+H/SvStKiYAgA7Ei9w1rTqhXqgFDAmzbG1s0zFyXa3likAeE8nsutU9wKeDEZN0ahixEpgtYOqZhT9M2tClptBfwjIkZTi9bzNKtw3VLUiyarqbVfCl1mhxfFlfQrdQVr7nGD+2fWzMVjDURkudNaes8na0meoGWa05++cZBVq6dzS+kJarSBYWEQDoWT9iY9+ooGNqnanxlXpkFhD2MH4Rogjg/Xizp2Umk1CZj8SJWZjJDdss0d4mBbLJt0u1mm1wsT0iRSwy3/NRkA5yFKUNCVSLvdg4nMArOOA6KwKSCJDdwsMeaZa450h6iMiUWJNMeEWwqybUtOGljivmY5dpE5xPPHaNuRy6JCOBSufy0p129zMe1lr51o0rU7j+/X6wKCKJ5sSVqLixva03uo+BhE9l91j28qnZT5ZOFh6jghetaF6At5/FmD98Ad/s8GGjIdoWK0laDgcSNGNOJIycUsJIZxDq/Sud91Pk8k2rVeYCIep6ZpLvFhuRN1dS2YTigO024RmF+fEBkjY3BwN1xObb4eoq8Z24TSRFAx4MI10E8JRr4+c5Wg0zuoaEjisdFTwsPuElRzqZFIO6NvHqJTfkzig2ZGttG0ZS/6lBXX+2zIWxh+tKhlJQE+Y+ySybGcuaLfPuA8kvJ43LcrfDLvpJ63qSVD7nGvLtOx6a9W6ZBzxuS1YLYh533LvrmpsPQeWiXQZx/4iguoM8l5G5+L3gc8ZaRSVuh4IHDQapGDheUfn3u6T7YD5Ez/+O9LdEAkMUE8khVByb1XC6M2h5sK5MEhn00GaTQHqrcQoUUJ3fbtOq/UuLaH+ig2qYAe81FubR2aAAHJaoo3HTYZIS1RX9FCjt2m1WVZhH7RqQdqjHB2qfLLdYm1GK9kgrT3x8DAlm2kdD8PqBYiWHLdg5fyfTX4eS8xRQTun3JEpcC2x2tq3CgeiI8FKQJGwa1uvviaTWzyw+XweWHal+7QW/70IrPFTB0kje7yq9X4+f7D657BAa02zHDuPzpbzjnkWdp8jBme1tAHAKhfNYzCQlcS6USBjt91IyGI6GaXpbJwukC88QoL+Lm02u3S7WKbbJby6KFzfpa2ozJppBEkos06ZcJ5d5LifJtdn9SrlcrntSgErrSsgPaHeanhBK1bUxuWDKmAAXGRFZYkK7zKk87Db+Z+fIVjpKOH6vPpaEY/skXJ5SkiRprmdKdvQkKg9cfNvu04rvfbDs36X61XG1o21+mv1PVcsRbp2bEREVop56Wb3wD+jELcwvm5BeySVgsrAzjjOaH26BzFY/RnpJmpbhLcrWa3Wxv2PrmVn99r3LdDtOiqw/uRHPymSdb2FRxZSUW1UvAYvLR5iPGjS6WyUTk8moi4DHKvVIF3ezNPNYpEQE0UXBykNw7xTsVHZ9UH/ZQIE1Fw7XVu9s0uJcyHHF4F0/Dccl9ieXbBNN1ROjg0unSpaILm0ObwOcGOaG1qowsGE/8gZsUHWFvMErwRWKlJIhIjx8tqWgPmalfbUJmz4w6qRluj2gdeD9RjA8jOHub/Gty3Hj9ZiTYZI2nT2zyVvWM1nv3ZxnGSNVdV+sHpgRjF0vwdWivpn9oy/75lInx7QR4H1ox/5bZGsK9SK5ojFaDxOw9E4LVfzNJuN0vnJOJ2MkeygLUtvF7t0M09pvtrK98DgKWV2I80wsr2XJHNYqmxQXqdg5WHj95MppGceBJz5LmSWqro5cUJq9jTsIvZwzi6yqhcJEp/Z7PEmU7J6dXAfWNXB1G3ebRMy7IaTePga12mJyjqNou/2AZbXGJmCAy/B7Hd5bc/JbYVVId6iPUQEFYE4tK9YhOFqbdt9MWaKJ/yaoTx/m9XuTXvvIOElAmv0Xe7dMczWMmfLMI4C60c+8jvS3VBan8HBJEYr4qYj6aj/4MFZmozWkqo/HozT5Xyb5otlup4v07oZaS0r1FioEcgxaD2Mo9RMBmkAtVaKyVFmh9itFmFLnBZ28GiQTiboyJ9TB3N+6jonW5MTgbAgvTUVsjiCcDuZYpezUkQ7kL5BGm6wG257T/B1FLlDwtIJJPeRNMQ6BVFV96ErA+yGa+TwpXcV0+u6MddW+mfPNEFLwqE9jDWKNBbHXlHTCui67U09A4pAbBmGZSp9gI/K5qIUgFjdNuaOAbDfH1330w9dbs+3h7O1WkhOK+UzWsYlanzwfS+t94HRJ4uQVux3+s+mm2zjGasA+8Mf/C1p64ICcDHLmm0Cx55Ox+nkBKrvNA0nmhVwe7tO19cL8fwuN7u0QxI/kv0lcV0LzAc7rYEV4I8AcBSspzQdw+M8SCN0vx9q54kcGm1TEEWyA6yokc2t1SrCliwkH+sUwS7qLIx3gB42LySr4qVsxMbkL7eHvNml09MTsZ/Xa+Q9a82t5YDil87N2dpjzafLQc5yKHR8BKlrXopV18+qNJ1lPHiskcCNZ9D0xzz3qbL7wBrTfFe6PS1YvZT291EVU1/drxb32JV7wEqb2krA5w1W3oPn6tViL0VrqR2nKlrmiesO/rcP/aacXQNkDTdpMh6k2Sylk9k4nZ9MJZyz2qZ0s9ilq5t5Ws6XkuzNFmliy2VQoI8TiEolJySCgnQ6QfKEpiKukAElvhr0idF0f0h1uaZkFimB0jFFkMh7GXpW9VWVV0lH+0WZQgCefq59jQhsNpnKZAGs6fZ2rt+XMI133jDzqiYo9pFiA7c+NYlAtDYyD4MMyQK4xDjzFV2lkWoSdX2uHKjJf60JoqzsnQJrLHliEHIfSOT411b87ANs9F7AHyv4+u+8U2CldvE8wOq1nsFHP6xx1uF4lEajJp3MRiJRIQXho1kuU7qab9OT62VaZzCgVUvO0FP1UyZmoz4VheujNBkpYCdjdJnI6i6AOUResIZzkHAhdbFIY8N/ogZrJgpVWTZsU/mokqvt08TuhsiY2miyAxxH+MxquaRzr1KFgyoocXwRLC2hCzepWbXlzlbds0Ar34izWfi+2Pc5TTEivPL8pYqk7VBbuUefvxocAiHI4+0rkesKOFWDvaS38Vrek2D1QIqksH+tD6x9oH/eYLVSu0+KPo0abFhr0Th+5n/XOOtktk2T0TjNZhNRYzerVXqy2KTra2QjjdJaxjo2aTsCsFTtlRCL9JgYSFL5dDIUKSr55QPYWEg+RH+l3GcYCf3ifBqktfal0Kym9To3QtOEDCT5i+1opIlwqizxSOwKYk0Kp82J16AOowiicKb8yVGQe5rzhDUElLs2kjnkvOAsS7PUqkvlrKpSDinOkrIERrB2ibuUxPE58RxUg2tbpq6bfR6S9VnAGj+L+hm8lKDksd+xfIjriNbzNJI1AohlvDyzZ7VZeR0rWWPa6GpDUYFIvS/Kigb//Oc+1Zydn6URWvI3iJ+mNJ9v0831bXo831SOHwB0OdSUNHxwOhym6Xgk0hNgHU9G0kxNALlD8zXNMxUnEMC+3aU1MqOQkzseJdiQyERiBU7LnQDWzSqNJP2sSeuNlrPZRIiiMqo0zrq8ZvXm5m26WYS0Pr7lwPqdXCFkPlcRQ2uHsrzekWR2RFmbxdeP9jkmPLgEwFpLn+35kpzOJA56wbEKaC+Woalq3J3u3me/WpXcqsaeyKLuEREwI2nbr87WXmddu4bgLLCj71upbNexT3VWas+ZVOYepAlOKd+nLtu1ce9Ih+p/KTFqe7bRXkWMO2Is1T1/89c+3Yynk7Rdb9N8vkw3t+t0c4PE/rWoqv7g1jpRWD28A1V14dmVTohIiGByviRX5CWxD5M071YCg9qN5H5RwYdaz8of4U67jQyYwvsgVPvwNYGWunduHK7TF4bpI9xDG9r3PpgO14cwlBJSV7JGgLWvtZIkd0e29/NSic/fR7Rdr2xdTL7PZo0Jpr8apiK6nk2KQRSFiLoAPhaslon1nlVPvrniuKRE8vuxltHnDKr9BULjZpLBPvqqgV0X0ldg/fVf+aNmsVyl5bxJt7eLNF+ifQu+AODVvBKLF0KQXGItkYOnd4eCZXiU83+aQYSNFw9IkWZNSgzJyIgJkQ4I29QFzwrWrdi/kpzBfOLsPiYo5XPZzrVA9b9HhN+VHuVTfZIw2nCAFamEVMMJ1r57+msUzsxaUXjk43CPJSh8z2fDkNvHIZRa/eI6PCN4J8Aa7RsL2i1QrLq8j7j7VONDkpXvexU8Ypr1uspquLdWk1JaylqkSf44Fuz2WliL92e0zPX//JlPClhRLbNFOEbKl8ToTI3kC+sPbywcQ5Ib1JMrw6pgyzLpHkDNzaxF3BqwCthzSGa5XkmmlGYzKSAtCBFCYgjDgo9Sk6+pyqtrjEDqgfd2JWsfgG15H9cgBQmGi/cRkQUXuasmh+j3bfyV0pTfsczGPnfLUPdQe7QHVtp2GdmzSdZjwepTC+2z2mt8I8FqmWu9vrp1Tt+ZR3R0NFg/8uHf1qQIGWORu52jFw8GHFeNy1T8F8cg1QHAW7tHSLph1t0pG/xCTs9mAtD5ciFqsD58yQwisUnyYo4/xrZqroHNkpUg9oT2dsDaB8zodcZueTiqzpekjUi98lLN/t2OHzaZPwQuuS73BWaCZVJcn5essbSMmdvXS7Iy0aJmHF119Fgtx8am+/jUPkkXndMxklGZbFdYPA1Ya4FYmyyWngcf+uAnmulkIuCRNEHrhBGwqJdG/9FRkCLNsu2Kf4e556p4Zk0ZLlz2TNiHvqqu+Z10UbSNwVvDnwOvss1KadLmEucG6rJOMBYaxWzrwqZr8oRlA70UoqZAadbllur5zlfoddZp3NckJkj2UnbA2eB+X5VINim8SkU12FpHdIBw7faSVipaez6SRl6qHseY+lP+6EVlDDyWotmbWWkbpSqKa9C8ktp2jNaHq3nvLfdQ7m/vYxZkAeSvu4+pcs+7GkehMT36Q9He4kvx+6Trlzt1rtOe7wc+8BsNkgIWt0uRihLzzJ3zNe5ZFqC/BwZ2rldtkxZyTxS/AVZFs6obbF4rmVTVVslqpYq0CN3Vza60r1JRodsNzSl/hRBKF3Zuvg2fVBstOZP+ucv2hgR0RPK7PyDepY8LV2Az1ydhsrmZ5cz2eQ+tM1KpveqpZ9Dt9YREFAuQYwjVEj09zLyffr/b7aEPrBEjqq+vnwCT8yDdt98RoO1rdn9qLaRLL6Rf+4zRvfeF8SrJCrDKU+X6VQtWzTsoDiJRwwKwSrF4ljJFMuf2+XlX/SItWOHI4vuMLSLBggdFh4D4k1xfW11dUZktWPm7lzw8aGsH8jXdYO0HtY+TdoB3AKy9RBd4ITtc30kSC1au0TK7p11b/ew1Z+8DK5JZ9kkqvwbLUHTNEYhK8oQ9s4jJ+et5+moFhUtfJIAOrS96vwZnHaqJJKt1FJHeIw+xfVbLbO25CCP60Ie0rLSnAAAgAElEQVR+s4FXEQ29vWSVYVOOCKNk+BYUubGYAFoGktdSWK6VExMqsKJmNnPAdkO2Gq4ht9TPF2cS7DVoBLjR9c1V17lE1dyt33varNqIjdSKoI0M1OpsVpDK5z/zVADPTK6Pc1uC8W1Hdb/q/RGeazoLHLu2Q+A+lMjPszxKQ2j3sKi75ftR7DVWwf2eefC2fz8HsEaChnRZmGXZRdLtcwcrJKtwG6iNTg22A6O4qE2glrPShjarOJnkmkFxdO6YKBK7nchVLtpyRKi2OU+XagTmwwJ7jMmqgwUpjGVMRwuWYHYJgYnP2OQBK2H1dVT41Gv3h3OIwPe934LIKNv7pFRJjdBvkrFhnX0qXsShPSPxUqZWSfVefZLVBpfeDljVXC9qL5mx3Wf/e7ungTbS+71AAzhWDY6ktRUyVtJKo3AnnGzxxr49irQuSz+t0PrABz7W4Ea7jXpypZg6O4lkqIWJG+ECAKvRzpV4oNJk55KowxmsCEGUQ8iSEU2FTZgF7yMLikXlvB/iuColdKwjXrdCo2yartbfx7itWwLXaxQyq6VQyVHWBI+uw8CrQTUgreveQ7VH4imF6fra37veQGEuLXD001gLNAAf3tIm5iUl0gPSa0qWyJ8GrJyGznvtTwKgoWT7TR8Gay+oDiQwVN97TmC1Z281PtIyU2/t/nqwembZMu0Da2zv9/4P/GbTej7R5QFtU5CIkMM4vKFtZg2JBkCukNMrDToUrBUhmCnl1QPs1i2BtQ/qPLeZp1eg7ntQvE47lxIHr4UjIw3jaTmdpE/WCfEkYKvGkBg989I4s6wuFyKgOKF2yMi6TL+kAuV9PtQu4J/nK1ZCHLpupAbb77d7aZoKFNtM9QLPJCLGxzY/XE/EPPoAbM++ep7AE095bq/lkx2EQebUzZr29nt8W81wMJCkFTz3ZDLp0OMhaRo++weknrUsANPFgTyZt9qUfksiOfMMk9PT0zSajNPN7a20gxGPm7dve8C62aIjokoGpuc1uWqm5li6Jk8UEWERrFbKHANWFWn1xDdLKAQo1spuiF2wokghNwrPif8ISyl+1f2F78dpBV8fsBI4EcAOAVUZVzC7NBixyaoofIe9pzWikNmv82h7BtwHVvu55wFWGwaLQGMBZ6WfFSJ9+2bX15pvObRIOupes3u1EKwf/NDHNSCT1UMQmqQCZsmKg7ZpbWs2LEMSudiLqJ3ReavHSFbJdTKOI6nbzHZo7fw5DqwEKMFJVdeCyt7Pv46yPS9ZqTryX6Y8cgMrImu1ag09iHqadMKA3otOoGjURQzWfQR0CFzRdwtwavX40LXK+4GTJwCr+CyySsd72rEWkQpuX4vA6gGtzKNbI9ObGxx8FlVlEdPdtx+1JtCVrn0mEmmHtBR9ru+8vfYzAFhFsqKXL9QYlGONxwJEDqeCGEeyuqgKTFxHh5asDkuHiCMlKyWZPQTkGFvA6AO9fbBaqWofOLI7IslqwSrMJOcn2zVzg0e7blokGJrel84g2PGRdKpSUFpaed5gteECT6THAfZIsJq+zASrHaYcMdCnBes+yRo+SwDWSLJa7SO6Trlvt5WPZSD2eWAuosaauePeU7/vLHolK1ReTG3EB6DWogWB2KjZBrl//366urqSm25zOiFsVqjMgNTT2Kw6Xb12MkGy+teiFK6IiAmgKMGBQOW/dL5U6nWgBnuw4nvQLiKwnk5Smky04bg2c4NmolVE2mZG63LTcNKhAR0j0uXSzxus/sZ9BN8HXNvt3qpwHfCxOUAu1VMi1naykVQ9Rg22RBuppweZzRE2K80yDx6rkZXPdP0bWIMvTcR38RpMRuCGtADB13cf+ywhWJEbLKrvQBMTmFAProCm3VJcKYOMNcUPJW6W2EnY+J5U0Gy0RnW9XadB9vxWi8BojPFYiJ8AowSqxX53mhnHe6zWaD8zSZt1nlVjqlS4EZKn3JmS3j1aD2h5tpx06Ykjut7F2TDNhimtFsu0TeO0RshIhkjXqXPrbd2ATQ4Ttbymz1IBUTdspMygzuo6dkxhL5MLKq4j+9TuGq+FvG4LXPu89S6XhmkenF2wdjOY+ibDWYbjY+f7mJM1ZSqmFaWEBhtcawJlvTItIoieHGQme75j1yr7++Mf+p1mtQEo1XPFBwcH2EijQ20rKo4n2CQOrFwMwMfZpwDjarVsEyDsglEH+9JLLwlj+MpXviLAlUkAubaVDAOF1RZIwjB22oUQr5+cnKf1aiMF6rS37WYx08oCzErfaGPb+zmwRsTKQzuboVywSevlKm12aNQGsHal5XCijcgrRmcas1li90wBewJ1CuunhMfnSSCHCOJpwBoVmkd2FtINvbSMJfZ+sNpzsN8vv3frTCkg7Of5WrQX/rpWYraff0qwVtfMrXY9TfXtu19jpHVEez748Q9+QlyW21Hh5kV1G7cSVcdfag2qzRnWGw0EnMgoQodAxCnFzotaByT0aRqLegDVAOr1Cy+8mC4vL0VdYMG5qoj6Q7txOh2mu/cu0sOHb6b5fJ7G44l0QkRCB39aQDggWEbkD9kzBRk+HEidCOBo+zSF93yzScuVdokcYtJebtJWiiBKtws+D4dAeXDaGKbdAzIqPuM4GOQUEevzAKsnKPZLPkSQHHLsic9LDQ+2Q2AlXRxiVJYJ8vdnAau/X7vOzKAP7UffevsYXyXJf+JDH5NE2GXWsWnXiZ6NxHkSLfsTyRh7H1JJArL54iZdXJymF198IX3xlVfScIR0wPpH25Zq4TQAq0Z3V7IyI8QS8tn5LL33ve9Jr776arp8cp1Oz86lw0UbG7AqhcnttQ9s62axMjuXxktWzwAsgbWAGTdpKkOmGyncbwBUM9y5BZupzuF9pG+ysd/FzJCkkq63MpIm74QaHNmnEZdXpm3SY3rHTWqcNQKr319LKYfAShvSXiOW7LX3+FnVYN7P3+tYNfgQmP37FVj/2T/97WY5X6dFo3YkuQ+IGmqwlKpmNwjUYUYMa2mQpK/SeAJnwi6dnE6kRcx60/UiTk+mIhVpg+nm1cXteI0zbSxj2GLMpNi7sI8xzCoPYw/yeGFrdyVmyWCSQVewy9G+0TOfrAa3UtrlKFsJi8ZwM7RzGSRphdOMZtAzKgIVKRCMi0Q6JrCqc3yybwCtVYO4ZKTmfT3B6vcikv6x1IjBuq9bQy0Nu2qwl5ZfT5s1ktS5frSlI9JHxDwOgbWiLccQBx/7rT9sFotFunprkea369TA5moQqtmm4USHQsFehVMHmU0bdI8AYQ01zAObVpL280ntWwyuNZkpWEl8tHV92px1c5drFqnePpTUBqj3GteCbSeFCcYh49UfuyGIs9JehjYBaY+eVFDPuSao6xKKqDomZkSJJF3K4C5Mqp/fbqQZHA/KSpSKSwqTqkv7BNQwIUbaQ5fjNvG93ZZtX0rrVDszKAbK/lfjs4oaetddECIp76/VPrdJjjm0RntdSk7bS7jVUo7obeSBUv3dU1/s18fh7NE+Refrvy/TLdyPN8H69sQKw1aa/+7v/XGz3W1SWo/TkyfX6fZmmZaLXVqukBwPokO3Qu1OKJ3q2+wm6d0pk9WUqPqbhNlDAPBLyVt/U6ljwSp5w6a2EoCDc4zcltepNYGivhGskkKJPOXpNJ1fXKTHTx6n29vb7DRTNzwcRx0JIyreVpqjQxVaLTdp52Kqqinos1IN0/Vo6KYmhtJ5wKp6EO5qs2p6o+aiHtduZR9BdN/7+oB1n9SpVdwoAaLHoWAe5nmAtZ0FE2zgMWCNHI32UvsEW8ggPvHJP2ighiU0395CygzS7c0iXd/cpuUt/k5pJbHCPPIQkhYNzDgoShCsQ278DSxQKN0gdaB6ajO0/PtUwdVyEGPz1eAIJCvIPXMwAk76BrvZJja32V4TqjtnZmIN+Nx0NkvrjYZfGGOVovdgXdIIB83NUV4npivm1JYjsZL1WLBifexhrPaemglMq+T6D4VZjpFk3+xgVQfV0/+8E2Dts4l7VxdEBZ4JrJ/613/cbDZqY6mBCmePVrhs55s0X6zSze0iLZa7tN5oKxUJyw7RxX8ir2mctkwlt6D14nyDWTrS0VBVwDESDrxu7hw0HrD2b6x6PEKoSCXqxcVFeuONN4xXucRbI0fJdqeZWW2eMpxf202b00sPrAA1kqzQfcWSR6dHSM8mLdfx2MRjwEqpUu8bukVSmuYezJDUUMGf4ecbqQbbrCo+QqxudsF6DGieB1g13l5KEvk7/rWmmfW52OOIfAoeG09zfIPf/b0/kSDDKE9y00qBvMA15togLJHSctWk6/kqbZebtFiuZb4MgvoYqLxca+2Nt8n4UJVKO9AMJmZywH7VoVjqMSSR+vSvQrxOFYVKmCsccD/OXqUq3Lc5fB2FBTb7RFT27PCp1t22Pa2lexpKQ1WZoId463iyTct1HVO1GoMlzFgNjsdNpMG6soNF0iKd7Bl+vhXAGsXQIqD7bXgnwBrZm0XLCdT1oEDnmcD6a7/yR81sdpLO7sK7uhX1D3WS+H23RJYN7Cydpwon03a1SUsAdrFKK8xnXW7SOqvIqDzFBHRIf3iOdXBS8SZLZeoW/YU36f79O+nevYv0+uuvpeuFcjBIWSnNA2CCQKfkMNtwQU7VawvFcePW04WECR25IUXseRo61WGZKhCEH+RzoncKH9UGaLAvs83JzW5zmeWjuQxMyguTND5fi80PRjJue1rhinUmkqwgTCpn2V0hQnPyeUQh5gu1RfxtDSu9r1yX+hn47YihHsJ7jtZVGWHRd6JrqxobqLI5M+7QvSM12GodHkBk+laLsp/pk8qhDe1ayu5ba/R9nwssFBV4+vftZfUcv/6rfyBtjdBt4fz8LJ2ezuSKG3TB3zViz3F+qWwE5qNiJOOmSevVNi2Xa5G6aAyOeTh4HWMgNWkPucMYRKXLkT7BmJDeQHpv0+xknG5urtJgfNaqosW27HIqr1JnUg+7OmDw88nJLF1f34hK/O3f/r70yitf2tupn9evHTt2Ml13ShsSQaCCszIJYBwPtzouRPri5FkvuZIJa2mblkvsulvgH6nr0YEOTZ41VTSTBdjyrZ3ryBBJ+n2EKL2kM5OMCNBqC1xHuYd0me5cvnkGsHINHiBktP783i5Yn8Z/F4E1KtMcBUO6jmF88my///t/2lxdXaZmPUkI4TS7rWQiAbjNSGevQNqBIPEfOmorUeNXFNgCuCmtVyktVqu0XG3SdqM9hNFTVz5rAAszAKEJxExns7FIovlS7Vfpf5RtWb1z/dMHVtsOlEQ1zCyMYZfz83MJGWFTOTfGph9G17ZqOQnBZhHh/ZdffjldX1+L55jVOaMB86Q1LCRq9lDtdDwj/tORGxpn5Zq9ShWrqWZPdqV3ldrDOvaSGkN7XZFude6qB9UhsNprHlxXvpgSMNj78wWrvz/PqY8JfaPAGjE2gJV7yfXuY4B8T87305/+8wZEs7rdSLLBEqM0kOcqsUrYYBNJmpfWL2LMajyTVQTSxX+DyW8AIOavQl3eqpTNYxyl7XUeHkW1BhuOa4qjKauHqF5Zr7EOhD9isHYADAke9Etifa3YdjmnFmEa2LRgStoYrXRVJFgjQrRgapmBCcMwPZMdATDtHd5ufBYOLPzsktqx2HTm+a7Xy7DY4HjJ2o3jaeZX1mSoGj8jWJlRFTE0ex6e2QhDEKAGZxlI1lhF7aeDSLJGTOgbBdaIlnymkweu30+7p4Pf+cRnmul0lsYnKgWQDIH/oOouLucCSiYuTKeTND3RUi/tWatlYJvlJm3XUINh80IlVo/lCl7lZqB9m8T2Qw6xOkqEU4i6jIsVycpqHBYMRMRQvaZttjvSaSdZTirN8AMgzU4mApQnT57I5zWEVHe1txIkcihYTkdJaiWwxFMlDjpE3ojAVCaqJzA8Td7APfH7ZqPS9e1KVtwnw7IF6BC1ju5HGOUzSFaA1e7L00pW3w9LrvUMYPXP5yWrXZ9ViSMg81oho3iKqFFo8xr/SnufILFm33crm/Vjv/rHksg/Olmn2WymA4lz2dZ2ldJysZLUQdim2w36Cy1E3YIU1Fip6F6iPq/XWaquNmkloEVFjDrAEQoVFTJnFunfqvqiq78mtbObHnpBaThF6+KhSmKYR5Gi7UPkGTvsFNAOCJIwS4koSfriUPvhAKR09LTk7itiXK4r78dYrFWLLUHI57JDazweipoPUG53pYidn2exQketE2rWbv/lJ3AtthMJmK4JKYS2gTk/VOKz2hGSDqvWcSUbFlFjUF9bUnmK7RoQogVRRYB+GLNox8G9w8yi/R7vSAs5BNZKWu3LZvK37llKrBHETfLeboqo0NvHf+0zjc5LpXRTgoYUGo7B9WHjbdNysRGpuFnCfoU3WMvV4ClGNQwyeCQlD1k8a/UYL/NnIaWVMIZpk50vGxkJCTTVhcmW0+H6kEJI2ri5uZUKIBTEWw4pEjurs5Rc/NcDUfIBnQfYlubxEKNkDkuITE7oiLD2Bc1OAiMTtRSNXtZ1U2y/Dv6tEOoOH+ba/TpIKGQAVIy5L9gLDmK2RKzStgCmEFxUKtWtaoqavfdJ3C4xo4Ch2zkj6kn9dpMi+hgH1sIzZ9zbS+Y+Bimfy4DtA6g/H08jUVnjIdOrpY1P/tafNpCYzUBrJfVBVI0bTbZpNB7lTgjKrpE/sV5DhVynxXyVlou12JmaWDBMkykcKHB2AIybtJhjcjom1GlSwRY9jyR1Dm1Nc/vPTB+1baFpjAhgnp5N0/37d9OTq0V6cnlT9YTCgxCsdtN1A+q2nuhS4QHsPYt9tqu9dhu2sXLPSRp8HiEwrAEaiIz+cJ+J/n4asHoJIoea49W0o7EOgNXbbZK+2MZz2l6oPaWBx4G1j3lFhN2aQOZLXy+w2n2jhhTHbmst42nBGoHwUKJER8AY4TL43d/+t9Bg25686ozRtDtIA6hVsIMAQhDd6blWiSAkAcDCw7qcD9Jysc3SFr2cIGUHaSTVYlCFhyKZIY2l44RIDiUWzTvuHjP6O6FwYL64TMiwevnlF9NmN0qXV/OqAPsYe6/dtGeUrP5efX+DEJlzjBAVEzTIWKIDeTuStQ+sTPKgvU6oeSksxJc7M7b/BhLPqsut9hG0o4nAGkug2EOMcH3359kSP6wW5jUyew4RWL2G/PUEq6cRYSqf+t0/FTV4KGmGACrU4exy32lnw/UGw4JzC5URytSg+o7TdDZJsMsAOoRs5rfLtLhdJ8x73aw0DQ+fxX84W6TxLZeaV4wMKE0KggTKyQtswwKJqwmxrZSGnQl7Vz9fBtdik2Fr4338x3rc0JZ5Cslq1VRKVc+R7YZSIgtBZM+vqq6amA8GR2lHbu5VYXn9KdRgS9gt4zBzXVtnWE6Zs+uX9rG+FYnoMRE4jpOsfaph+Ho0MeEZwNp3b7vXBKv/bL/6XrOOpwVrqGkE+cJ99/eAHfw/n/6PDUI1aEsiNiWcSMgBhsRbz9ljMH8PfYBmkjCBkMQQhdfTUZqdDNJ4iqMfi7p7e7tKt9erNL/dSgcJdezAfkNsdpTWErfVUBHIs0norKAqsWQwwZ5t6QMqHOpFR2mL/+20/Yw2jsb4yEm6OD+XHsYS62SPVtN+pmyadGaSP1vizsXvfhBVBT6TBukPoNi5UA/U1pSsJXY9FAcTekYhVKTN0+Q7mTCtZqxg1WCHl9qRzRqBFfuHLpWt2i7rKamc7bOLlYCc41wAn8G7EUad96i9ARdbMqG6Nmvptu/36JsZrFxbmG3kmIfsqXJjZXRvR+g/C1j//N9/oYHkvHqMMM1G8k1Bv/i9yX2RJLE9O3uGY+2Ju1pqqiGqcQAaqLynp9M0ncEhpIe6Wjfp6moudbK7LcrpUAM718Lxbb7HDlU9GtyH00OlrmQai7osP1Clc/UJ1mETE+T9HAawtuShtiMEg+2Ub6WTeJ7zvbyKxPALPOcwA/BDlZMgEVsxO8MkMUPWryCALS/EIXM6nFc0D/R6WrASIDZ2vN8JkusdHbKinOyIKWwYdjNvMhGl0hjABKJspUCyMpzTL+mIDv3XPp9+J/CY5/WFdnOl5xbklc92q7zwnjUnWul3ALj7pGeUgug/L4z8j/7wL5s7F+dpMNiky8urdHuzEhsSvp3dRtVNbbGpIBlPt+n87FxU5cePLyW0g9/xfkobsVehIo+nuzQ9RRLAaZpfN+nJYzijUBOrSQJiV0k640bSGwEuOGG22UvMGlVwAZHyO/Wm6np0LazcQeJ9RSBYiSm5izYqAiuvAbua0onZTvawWeSOrCjEbLEO2KXI8LLtTrleCT1JGKmAVSS3SVZoab4HrKNxKXLwzxqByROzl3assPKvU23k2q05QW0D/7aN83QxmtgyUF+nZTQC1Cg8ciRY23PK19D1xMDaC4ioJemRYO3b74oBBAzJr733Onvyhau9/OTH/6zBTS/uDtLFxR2JpV5f36YVKmuQuJ/tWFZ4NM0qnZyeCHHCYYSQChxIyGBiEYDuZ5OGk106PztNs5Np2qxXabGcpyePh2mx0E4Ro1HupdvsBIyQqgpWcH1VF+mMgpdTNQg9KHlPpgbU82NJfJFktYfJ3zFXoOWOzH+FYj7RJAZkOzFN0Ep0EjOkKwDNtEamF3ovM8Da9gnOji5JHfa6VA9YkWBhVfMu+LqvRMRSPhVLVn8VqylYBgADxsdu2RytlqzaaK/z85RgrZlPV7LyFl4jiaQg11JL237J2scM29el1DtuhG7XTUHT2eMjkvuFif7Bpz7bSJlaQkuUiVTCnJxASizTYn4rtiXirJIQgVSkAaQhpK92PgABwmssxek5k0gIFZlLktS/Sidnw3RxMRWP8mo9Sk+eXKXLy9uE+m7Yo1q0jc8ORMJqaAcjHxtRiYWg0bXfhBtIRPgeJKHnWgSrff0QWFsmgKK33JqFaZX2fpSebPqGfbDqsD0UemahBluw4jPwhHdyCw6owZb4IjvLPuPbUYP5nJEUwHtFTTZMLlMfNYUKMG0FkyPRI8Hqmd4+ybqPgT2LGlwzisifcBxYn0ayWo1Gn6tJg3/zyb9otKpmkgZDqKmLNJ0O0sWdk3TnAq1FAcadJDmggwRqNynVkJmj6YjQm0sTaqjFIExuNMCO90HkZy/M09npvbReDdOjN27Skyc3Ca6jwVCdIpCkyCverlVdVomac4iHaIqd5/DYUrkM9sqWdQ4mL5VIUJiw7jeRkwb8hhGEbCzH/GIUvOM9tFNlQoZVJ7GuCXpWSZYWVGy1t1SL8ESss207EiLnFtpAPlV0ewVL3N7+rO8US9YI7JF6Caehl1o7zPgN0hp9ApNueH9yv72fZUgFcN24MQWFX9M+7eJYyRpJZ38+9JvYPd7H+KrPBZLVrq19hj/45L9vUAEDPEHKSZeInIA/OUWZ2VQcR4i1Ns1GOh4KWBGHRXuXDf7byX9afQPJq69pKZxeD6MkRfUd7CQ7Ch0QR2PYqev05pu7dHMzF9t4MpnJ51cbOGIgehFMGIsUFqVXamRNJY9Urqh0RZWP5NyiuiUgBm4QmY3+3ZXKBK8HuJWu3EAoFAQQ7Wh7EBGh830ZWGBmxsr18/QDz0BG8pwayoJnWOzk8UnbKK69jxvqS3W9o2EIQ+3Kov3S2H4+yH6S0FphNLxWpAFoO5zaWQNTyv+oul0WWqR7/dkIlIeepX6/uxn7vu/fk5nEPaWI1TNl7hxd2zKAUBP4o3/1lw0cSdgnJvLDUysEPYDNCk8tADaV+tDpCQrSa5tBi7tVVMNhBEm9Xu3SaoHECfy9ErtWmq+tV2m9WWbv8SzNcM3TaXrr0ZP0+K0rAfx4PEubLaQopCunzqGwXQ8O8IK0VXVZi9zhyMC82DTSHNwGKvgRQ4WloXf+idRkC1hPfPJe7qdMMJAwo2t5QqQcstJQ01C6kjUCa2qQm61N2FgjC2fbwUPP7V9NH/Uuag++0gWr9+b2Ebs8Y7559Zme2CvPgJ9Fnvihn0NAxfe/5cD66d//bCN5q8OdVNrA3ISEg2oLwEkRubTMBIIxX0k5vKhYuWMBwIscWGYtqQYKqYlYKlRopCZqWuJ2ib5NCOXkieW7Jk3PN+n+vRfFC/3Gw0fp5gaZThNhClrvmefsSHJ+tvVkXeohxWd0+DOiPJCsmzQ06rqXkPag2A7UA7aj5hjqsNeTJhmZo1rm4CVjJGEJ1grYedKO//4wj9q0khVqBs+i1RbyOEMrzbzUkfX2SNZ9mkANkBis/vt9oIlyiyPVGPvrJeuhfOFjgPrNDtaIGQ3+9DP/qdmuACg4jaByapUGHEuDrU5Ps3mmqFfVapYSStB5OBqCQWgRmU2TaZOmJ9rHl+VgcEwtrtFYG4XsKFJXpxXsZPycn18khEOQb/zq61+THGRID4zJUPDneTto5iaOJfUNi/q5g/Q/SZPpJM0XC2ESXrLG6mnXGxyB237XSk9qbp5IvWSNQADbVIrXMtg19qp2umcWEVhpM+OzUpKHiqbKd7BnPKE4t46L6scA7oLV7wWfK1T5zK3b6/fYsV6yRmBl1RXPyTLQPin8zSxZQ7D+hz//QoM5LdvVWDKAJF6aDxxgha1ZwjewJde5AblWlkAKQ6WRDXV3gC0JaTs9GYjdO5tNU9MASE1aLXaSnng7X6bdBk4rAG6dxuNBOr84T5PzcXr05pXEZ0cyhgOSXztVwEPcltxJLgmkLQgdAXhtLcoaTCuhLABIANonqhv89tLIX4fvk/Pbz0dSOcyQkQkH9TQCWUmO2VUSJSeOWMlKB5IFBVrqMA7dx0D09a6DqVdtDcvhjgdrJG1tbPwYsNYg7DIZC9ajbMdvcjXYa1aiCfzV33y5QTvR3RxZNSldPrmR5t4w9ndb9chqqEanxMEBhfgrnEjgzCLV0MZFsIJBzJoHi9TBFYZU5eoT/Ityt7v3MWAWnmfYtwuJY95cjWQinO5AOkgAACAASURBVCRjIId4vUnj2SY9eHAhDqbXvvYoLeaYF4t+vrjHiYB7sb4RVbnZ6cxLAkIlDkNAykR2A5SKlewneo6xZg+uPq4cqZZRaCG0WzlN3jpLnGRV46HYrFbCa7hoq30Xcq2taDOuVSalLPdDr4Hv1h5UEj/3wV+nT+X15oL9HJM+6u9CS6iBrQZQ6dLRcdZY5hkUFljTo1ZnIxBH2kPsTPLqdp9E7qrQhcHu+04EQLmW8wZbTYIMGec0+Ku/frWBNGpWWjWDvFYAFon5g522xZTSuNzKBfnDQghSqaO2rWQStRJWl4vPwCurtdhqoWi3wY04q87OJ2k2G4mXebXcpfl8IaEhAB/piJDyADSGUZ3MTtLt7TK99eRSAK2zTlHVg/DHVtaMA5dhzzn+q04odlfUTgnwZvsfLWOr7aI+gvTqMQFhiU2ZU9fDDOcLv99K4RCsms1lfwoAu2C1UpWmCWO7ZR3ZOnbaj5o83Xt1Ce7YlgllmkDZU5txVICzM7VifWBV5tW9N9Vtv+9Rsm6sLXzzgzUC/eD//bO/kY78UFPh9EEIZTgci8S7vdKWpJK4MESTL81pVc8jyL/0GdL2pdo8TUI5CP8wW1MksKpe0jx8C2/wLp1fYFTFSTo9g1REYsEy3VzP1ZbdTtMaTdrWC6mnvXv3jqTRvvHmmzJaMaWJjPgAM9EmZPA8L3VoFcI3uUMFaDFbhsZ1U8BJsEaA3a9G6nZ69dba8vaaEVil1sh1pMCuSVG++9HrxmDFexa05MZtOqacU8mAKiaLOqj6GExZwnFgzYVSjgHU6YHWfKilcrHTK0a1B6xWwunz/92RrJUfI6fnDv74Dz/b3L1zlgaTXW68nUSqYVO3q2G6vV2IQ0g9j2NRc9ETF10jkLWE7cEIivGkFACsUJCeR2xgOrkkNEGthjd3h6R8OIow6Eq9zSdnjXTSPz3VuOFqvUxXlwvpSyweaclq2or6fOfOeVosl+nNty7TGgXt2ckkzhWTeA8Hk1TxILyT+/pyslyVPBHEWSOb82mkbfTZWLLqs1U2VsVSasR6sGIfvWTF31ay4llY6F0kO7QO9fwf44jZN2C51gC0WyMZgL223VNh4kGXPw9eYYaBE4y1U7VkLZP4ouu4nexhhnU8N5JufK0jsY9sreoFgDCcQA0m06+e5dO/91cNqiVOH6CZ2ETakCLVUDrzS2UMHEEr6QoBcCKRQUCR7UtIUDiG4EiCA0nqNnfw9G7TYqXdJJDQALtFJC8S9+VHwavA2UqJ3fn5TNTj6Qzq2TrdXK/SzTXsY6xj2YZ7XnjxThqOR+n1199KiwUSL2BfIzMIieRZNZbWn5quCLVSpGs0qyarwZUUdA4nf2h2wz2we6VxqAZHYNWm3FxPqzIHkpVgtZIV37OSVXda96V6Rux/9jlEz1M/c1eyRuola57pmVY7G0yzTMvTeyFTTWOlff6CVrLsAWstWf9ugdUzBWG6f/an/1/z1qPLdDqdppPzWZqdjtJkNki7wTatFuO0Xi7kqAHOJ29epfWW81UQLsgDqQBYdDZE2pGEYM7T+cVZGp8iBLSU6pwnj29VSu5mbeYMpJ8OkcI18d1dmkwH6fRslu7d1xpWfAbS/ebmJq2W6AelDciQBXV+MZMsp7feuhKv8nh8ltJgkha3yzRBr3IAFpU9UMuzGi4EwhxmKNO5HarM68khEHGUsv+uUpQSlgERN/NYsNrPk3/nvox1FQnYCu+X7w0pSAVP3GWtNsEsoMKeZQp8++F8J1bD5EV4cJbxkkWSeXvQfycaikWTQMHq84hzQovaJW2zNs2lUSdgbZ/m+thc9GCZh/aPKucia80x//bfnKoaFhGYuIWV/l0b2LPp/r8j5hVFxo6VrP5OwpA/91evNchpXV1vRNs5OR+n07NxGk4GaTScpdVyLoXpMrd1O0mXT+ZpuYKURc8lbJpuMfr8SGOwjfb9xYtnd84EePASokMEwIpwzGKu4Ruo1SirgvTG9dC+BdJiOkEXik06Oz8V4EPDWCwX6XaOGbIoakf4CN7lgcR0T05O09X1bXr0+EqmAZydnqf57Y2GcUQdx6DnSdqssmc424WydptjbDzKHa7fM4IiUpn3SSr7XimFL0cjrjC3pj5pLZmHYnMCrOrUQjKIzQku9qnewzrJrF2kzjJwAe3akT+cf4k8qnGVSdd2VhhaW17XUK7Z7qFrnqcg7DZwo2pstQ6Gbjxo0F2k+9NVd0VymXTBCHz7oPssYO0bDWnPXc75859/vVkulml+BW/wXBqnQRWG5JrMNjrlbYOWLZu0WWmt6u3NPN1cA3CQQENk+Ml/qKqZTBCyWaQ5Ug63I+m6D48uW7uA497cLKQo/fpqnhYLJP1q4gT2Ck4sKXxPG7GPT07G4oQ6Pz9JgyHWuEhXl0uZI4ukCYRX8V3MVB1Pxumty8fp0aNHaTa9q0kCaZvWubvEsJm2qXxtiCR7j+lkoVOmIzmzRLYg3ve7f68DfoZoHAX0gdXbMDhImC/cN3jOLVj5PPTEe0LrSldOTDPzgbL0snZjIcrjVGNtvlfSUxWoGknoMDUUapgiBnlm04qnfYa2vao+szUDvhXBipGllslZxmbpcPD5z39VW5E26Ke7TpePrxKcQmdnF+n0fCf2I0CAuCoAqhceSlnc7e1aso3wGrquIQyDBP3ZbCIS91o6G6JHLxIdTtIZpCy6G26hyu4EqCheh4oMZxKqe8QZlb3HSPKHPTyZDOW6Z2e5AGA4ktYxWI90rJAY7SbNTmdpMpuIjXT1eCmOKAkZTfJwKDCXDJJWqqFSxOUQ90lLpshFqkyfNO2TijgEJHJ4v+8+sHoGIjVK4lBCMkgBKz9XYslZTexJNO8ApN0PQatkRXWZz2GwqrTSclbmMPM67A1Q7VuORfMzkZNF0SnR5hbs+yTiN5tkjaSzmFxGslvVnHshe/nKK681+AWjLgAitHeZX68xbVQqbkbS8UGlJjLmrx+jDhXJ/ajQRDwU3Q0XAnAABtdCAzNIZiQeoQoHoESMEx7ju3cvZKM1gJ5nuzbjdH11m66v5+n2Zi1qLppiK9dUJ5S0UhlBUg/TxZ2JqNe4H5xQSzAFKW5fyhqnk5nU5M7nq3R5PZf+xbBfR1ICmD2hbcxRublNDoiApw3Gs+0aZvR0Y7WHAKyOrxqufWClh7cCLEI5tA9zbvtoUAZfWcIQt07QkpSSqU3uyF+q1XW9eO1FPwxWJTT1+NPp5CWzZYw7k7RCtTRKicRZMhTF9fNZv9klawRW257UqvYWqLIff/vqw0YapAE4MsKxSYsbqL2LNEBe7mSQZmcDmfg2gh2bJqKmXl5eC7gxemO1hC2J+GiSvkyYnj6djdL0ZJdOz86kYZc0CEeCPUAzhucYrUbRxR+N2uBgQibSUCQsGMDjx7citTFaUhIghpDWaOgGQK7SxZ2phHFmk2naLTfp8voqLZaYBJCkaEAaj0te8kiSPa5vblKTJsLm4bVEzarksyMGmX0Vop6BuJzNqPLFdkboplZayUMV1B+Ml9gt+AlY9ZqojSdUmGtblW11pJu2vlE1U9o5oYtiHs/Zxlhzkbt+WVfU2rkZRBbEKH3sELx0xGIVUy7ryzZnrTmQwRp7FIZHdtyhMoqNxuCrgC9BnGXsdSwVUKVaShlEN/6qXRmyE6G9VV0J1kqnoEuFPT0vxd6u3XqszRr1iRoE9nvFaDM9Dr70lTcaOHuQiqfJDEMJtwCM61t1IiGOOp3BXp2k2elUEg/g1HnjjUfp+uom3bt7V9bw5puP1XGUpun2+jqdzNDZv0kTZCpJ2hjm3mgBNmxY7UWM1EQt8bLSbbcdSXwXmUuUuovlNg3H4zTB4GeZr7pLs8kovfuFs3R6fpour66kr/BinlMgpZ52Jx0YT09P05dfuxbvs3b5B4gXwjjWufRuAJsJ9lCOS1n12G9ecYpEvLI4cvpUmuh6cj+8IUSNyeZwNikIt0Gtp9A2HUsZrOzuaLUFsTlNXLMFay5Tq3OMuwkZUbIBK55qsOoZVxoFwJdt68IopPyi9NDKzeWgRdmwkw5HQz550WjstWtNoczzsfZfZLKwmfghJxLXYs+q7zteIsZUIU/deUs8+O4nWvfgi698tVGOp31+EQ+FSotwye0TcEX18ErywuksDcdbneEKeTieSEjl6sltmk1PJakCUvHq6iohrXi3BgWt1VGEzoeQgsNckJ5n28iojtNJJ/lcJZy2IYW9vEB2E+zU27lkWUGKS5qhPOcmnZ6M0t2L0zSdjNJ6uUxvXd9KoYA4pgcTkczTi6k6x24wvQ2vT1Mz1E4XOjC47l9sbTnupSecfYUrkS1oVRt7zfa6OURkwWrtxgrkBqwgdBDSODePY4KImBCyj7kqJxuLWkBQSzHZgcB7Gr1Wxp5wppAmxYT7k6VbAZFqCt5MwHrISPEJZeAu8yrbdrxWKfwvXTcOgfBbFqyf++yrzexUM5OUuJQc8PvqZpRuQPTzRfv66fk0LVfzdO/eHZG4kq7XjNNrX30o33vw4IFkQEEarufccEho9DUapOkZbOETIRTk8koICOr1qIQc5LUxejjlcR6I9EobFDimMCwLavo6PX7rMt3M0XT8NDVId9ws053zSXrppfspTTb/P3lvEitpmqVpHZvn6d7r4RGRGZlZmVXdhUC1ATUrpBaCBRILYIUQEiwQu0Zi27BBqMUGCSHBAoRAQk0PVd1Nd9NC3UKipVIPVVmVQ2RmzJHhET6GD3e2eUTPe77P7LPf/utxPYasyuJmutzDrtlv//Cd75zznve8R8AVUcJ8xmcWti5OrNXqyEjhIQ9HUyuU4swdn/3i7X67kPMmg32ZZ42fiS19LMCbvENqvHpPaJHT5rkB+NM7woDqzPZLiKidegfkQLWMi9XLYUtdD3leZHkp/znoOonP/XDn9zr4/o/45GlTQuBEp/dLeTCRSsZY3VRdxidev6PWHoJznnGObZTQyYtyomdV2pHoWWXPK3vuv7bG+vOfPNg02zXNtUnrc7qh8HXHUwE1oK54ONQamgxa3jAMuSCUlrARpcLTF+fyyO1W341xOrbJiHKLk/0JAkoSBa9Ygw1C4obUQffBDw8Hw93XA/Upcw73859sEuTHCyHS5+dD1XHxtIsVG8Dc2s2qtTtt8YQRM5tMxgZ5itC6XEaqpiGgbDRBL9mnBPgc0oIv/4RLu+fNMvpINxW+Y69pVEY8WMTJQdPf6fKkH70zVjfiQ3UEwicWeBzKLM8YkNdomOJxB88av0eLPOR8Wy/kXf7el5z5Sbtm4q+IaNLQL4bW2+eWZN95ZPy00Tyel7q1tiLoLj4eVUluega7128/1vLX1lh/9M/vbcj3Ko211QBkSrCVXC2/WvGZNoA8Q+qqC4j6FZtrrikTzCntlKxe91mkaAJdXoxkPCDJzUbRZhOz66u51043a5HwkWup1YvW6lCXLVqt3vbmgNAr65uGA0HQCLWgit4/62wXztFDJK2x9caurmZ2eoEq/8hLTaOVFt7gqGudTsOWK3JfyjwLG0/Qe1oJgGrUmir9EF7PxKYq2goJt6QOuHMgCRoc8ss8xQMWnEcP3gnkSGsGoErGUaZeN3pWoXcy2Lhp3WSsnqrggoOfUtMFC5/jKpQM81lTYwXgiZSsvfwoh4QgVcutlYZ/6Mv8mgRwqZc4yW4Do8ilZL1zyzfh4MEjcBQITREHSvNQB/yoPLgv3gFjCZ9L6pesA8Zr7spw29PNAZh2z+zlqvp54fR+nry7LbfPWbdz/na39LY560/++ScbENNirWTNVtkQZYD4AOGAOic5JT+AMXioYqFm08lS5R1CtGJxbYXyxmpNwCQAo7Ja3i4urm0yHFun29HChajA59dLNIQhP5DLrq3eKKv+StucGFFaeD5zx/MuJz6I4RoWxV5IRN5Fd2RY13h2QK+ra0Jlb0AgpG62qtao02uLksRSjQILTcaaS82iVmvIaC8RLidM1OTy0NgOABUYWzFsi3caj5x9DWJJHNKsRvjEG++/1ztF9ow143F3/5mgqts2PPdEMXT08NZHTfoadQMBOJSMS1jjjkLH9scDR3rwQrazSE8jxwj8dX9W8SfmlHlhbLwXu5Tii7WVbjzbhGGWvicL8N107il+l/eZlxl/NOAvCr+z5763SW5/uT/5cO9afvbHn24AlKxYlrdD1YE+U0Cn2Fwe80kZWJHa6tyG0A4nC1stGJBMLTYaa8EqytHMRkOkRq+sUqlbtzOQV7u4fKHaK+oQEO01Cb0YFA+lekgttWqTKU3wLiHjEp4wdsi7dvNZY45HSUhZkIjjLtrGmMnrq3EY3zH1sLq8sWa9bu0W5aSNjUcjG0+Yu+N9sJShqtW6jaA2av4suSDADLNrdtKq6U2OxrrznI74pZ0vyqmSCQE7g9031vhg0uPv/p1vrDLQpH5K7r4t50TjXHpe7iWq6N1ub6x5m0meseZ5l5s8Ud61Eq5/2R8veGVq1ul9yeTX2e+5rbHeZOzZOvgXgVzZDX53Pi8x1o/ef7IhL10tWZS0u0GAKGiQVL3ZCrrAnsfggQCUqIVORwubTVY4JpcBZVBVcaN6LMZeqbqWE6ykq6uRyAudTtea7YKa24fXc1vMqa2Wtl0+IMd4Z1QU221I+RiI52T87bVDRyzTIjvPOII5u93aI0jAKATFYTtdjT17KmzmQo37vTaolwAxUO1YmyzXYFqV1V8L0cJ1pMpqFsje5CxRQsYQivvpbpxvgLf3rFHYbYd++iDrrGd1Yw1sphiJhPbEVH4nVc+/rYGkEULeYkw3pB3ym1//zPN+SMne5idPsjQgZjd+/Iu83qsYa/ZLsp41e+03ndQre9ZPPn4qDab5iBKGy4xCkCc8XZeYElfVd0VlenR9VfdbEArPbDbxvlF6XKNKA+FtGVJCrWyNelPUQuboXFxcWKVStcGgr86Zq0vYUAXJlfpkOvegMJPwlABRzWZdeTGe0CfIhSlswUsonJPSYshfqeOS1a6JDkLZaQO/2ez0nOb2kRoJFG0XoTFWFYYTOl4PLxWqM+S5VHJCBQtD9MrVxoZjF3ZLb3LaKL4L5+Im4+FiNKj0ofl7b+9ZbzLWPM8aAadI8yMV8OkGQdbVmf974eqtjOQG5lbqJeP5ZDeqPA+bXdTU4G/zo6aSQ4vJHYB126ggz1hvcy43bchfFFF8Kc/64QcPN6p/zhc2GWFwnjdiKOWm79AxDJa0y9zD5Iqa0Je2mEInZNQGzegllUgKRTpmarbcgLyWhbyS4EKEeP5kamcXn1tv0FCZh7wSr0t5iK4caqJ4DL6L8BSNYdLmRhNFiTChLimSK6eFHFnxRgDybCGaq7IVS6C8Hrpr8nqBDcns6npqZ+cjm87X1ijXbDodi6DR7/fU+TMcTTRjljCdzYmvgx1FtnAbYwUMk1JkyOvi/JvsZ/0yDplJh+8jNAqpQCjNsAHE8DzNWSn3+Ia2awSnxqwyjiITR7b4zG3VDdPNJi7CvDw2LwyO13JzjrtTuWCk521+3FgzIfM3kLPedC4vSwHSzfOLQuFX9qwfffREivwwkihlQD5YzBbKD2krw7G6Gj+5EUgwC8Hn4sj7rl1WFO9I7XO5KIqwgCHDxfU2NmdBaQJipSpKIj20HKvd6Vq9AcmhoM6e+ZQ8Fl0m2Cs+gHg28zov54GXxRN6qA4K7V7PZWOit/I8NxuWxZvD62wEeNHLq6INh0NtDhwLMKwphtTCpvO5jWcLWxVMvGSiS3JsKVRIvyiWO3zOKd+O9yoFPeO4UD00znv0Xh/NhshZknvWWx16aH9Fi0NtboGyGMLhkjqSi0pX4lygUNDdfncs272sWeGLDCl/8b38U3Gj4V156vvZZ6hrDMO+9+7DQca621izHvy255nVenqZ8eVFT6nX3T6fZBBa/P3+pvmSnPXevaeb2ACufGhTMGRZfDBx1bnBNRDVQORe03/KNHQ8HvXShuh8dNdA2JfBzSi5cByYQngAjMxpgoTWtVpdISah8enpqW3mLeW63V7dVuuJLZbMdMXgvbZKGIeXYyMB0CmVNvKEzWZDYWy56jkrxkcUgMHF/Coq1fPfqc4ur6v3dsN5VTUs69NPP7NSsWrtZseqNdoEq65FNYamOLeSqI41my5WiiBI8uk44idqJ8ljJR54u0Ec9NfIlAPRfd9jx4f3RXlWmkPexlg5RzYTt+xiqAx59LT1mOE8b7ugb9o4vsiw834PAp/12CmRI9ZgiSii8sX2ODd41ix34FXO61WMNT1uNOptc8Qecp6Xl6dh/UuM9cGDF+q6wWOw25Zhq0A4QKxshoHSLWOBeO/cTXJTgBs+A8EADwtxHlVC2uyg9OEZCZGj+mFsQC7VCFcJL/Hc/u/Lc/eedOssV3MJpOGRpccUWuBoUI8e2/WfPMwkN262HUFWbTEQx+ON4triQ05R2YjejadDRQHlct1KpZpGeJyeD+WtKyXAsoqVueb1UpvBfEmfbVWMIM36WaxtwYmpF8w3DbqRolfdetcczxpD233DyAedbtrVo8FuQQ4xTA49a9GKGpGyzVvDjPUsaJSnhnHbBf5VDbxY2fWzxmgiIvwpbzwfYMqvmWaN9WVRSvY684z1pmvMA5Xy33s7Y837bOHRo9MNF4R3JZzFUDFYcs3Yb4rB4ckwSKku4GYNYGgRRmysxGQir+TmzmZ4xqmtF5AClvJCUYGfj1LHBfxhfVeqZWMAFs3ks6nZ5QU9qoTHeO26PGeUQfWeV0Ju/15Cb4FRCrdpQG8KkPLmANc8jiWXiBanOYX/20Pn09MzKSseHd2xeqNtz08v7dmz5+JJ1+tNq9fgNhelkkGHD4saD+4NBzMNbwZtXSxp2EeUfF+VIY88EXPLXTi0A51SY9+FUPvLKc+zytPnGSsqDMFYfSNzXabsMfIExr9JY02PjbFGo8ymBuk98PQjcy9yNsM0xP4yG8mXMdb989yd5O77D411XyLHPWu+sT5+7uzTwCihTW4NKkxIDJq6oPzhHpKQWHmiGEY+DV3cU4TJNP27qHwSEgLfuFJDwMz7U+V8UEscbdFRNgT+FCrz0M4Gqwb+79KuL0211vV6YY0mQ7HQBnb94vncZ8L60CsMmBxzbqs1ZZaSNZoNazR3fOO4INO/uWad+zpoBQl4YZD00KbjiVVrDXGOzwGjLoe2XiysQWsfzKQyHTsTjekoWlXhMUOxMEi++/JycmCs+bTEyGxKH+peh15ug3U29Ey9RZ6xFtViCOWsIM/q4JfnsanH0nFzpgF8k8a6Z1CJEHp8VtGzxsWrNCOQZPbuww05a4rKRu93W8O9yVi/yLvG80prr1/GWLPfU7h///mG8JWdNuYHcZI3GzREAbwZ09DJH/GqgEuARapLmqsg4pEj8Z48lunoqyLeDQ84s9H1wiaTpZXWIJMeUuIVyXs5HicGgOThMXQ57+JA+uX0xaXC4VqzZu0OYmx1HQMP7swqvDGgFGwdFiD0xJW1OzVrdSqSmrECEwUq2mAEthBiz2myDz2YUlrwXY92tNPTc0UER0dHApJOT0d2cQk3ehqIG87LHaP6KK01NjKXUgWYwgg8nS1uW95Sb+lobI60STLWIn1YcbLcFgjKkCziAoHBlH5OxhAixLhYfZMibd1vMNgeIyHY6xxv8FqvYsTxnDA+wLgoB7wfhjupZW9TzaPivYQ7kRr1Ted3E5qbDWUjhzg9zstQ7YMwOrDL0medP7Xg8Exzm+7v338muqF22qTUIMNb+OKVMW9cRBvxNFBTQs3oYbWbw9wLoI2QMWqYtKzVfOwDYBFloeHZtS2QkVEj+cqGw5H+jYFiqH5MPk/nTcmqFQwTAv7MRpORjcYjeXV0hmtVH6MB6ITh0WGDNCk12+UKlJg5OabQmD9Su1DPpCsYUOvdhFKV12lRW5yboY9cYvo7teChNqlqvS5ZU1hRw+uZFYzhWzUr1zwnnozHylklMI5Iuebx7GRQo6xs1rtnw11vVNitxrj4eIkoJAJmESw7eMyhxJMaXhBl2TZqeCcO13torOli3J7r12Cs6fmoLq4bsuNL+33wd6X3KGoe73nRG84nGkU28sjeoy8qqWztIAcU/KLPZr97iyWETegrGuvzjQtauXwkRhtHLM6ncxEaWBh4QPI3VPLjxG1ek3Gl/UmBQIFaPj4MpX9qrpJw0Y7uZZnLy6FyU/LByfVk65U5nsLjihMxyD1BkmE1lTiHJYyka0nAUJOlt5bfc+6ATgBVMlzNhl3ou5xHDyOraK1WQzxhAVhrTWjWMYUPIeC4Ig+Ooz+KiiSIKmhsxzjrtZbYUMifAsIVKlVFBi5Rw/2aq/key5XAOOqrYQJeGoZlQ5zdf8dxjPv5TjRWeewwTS/Xc+QYa+xHiQsn9onuelL3O2jS4ypM/pqNleOvI0KaqnLkINGvYqzZyCW7EWYjhy+KDHL6/W/kRL8sNP4iz5r/2UPSisJgFnrMe9JGYzwm2kygpQqBUVgoltR1I05vGF1BKxPymVmvAdhCSxrdPISupXLRZqupj9BAfmU6F3K8mcMTdt1hH9HBts+EAHJaNg/XJy5XmY2DMWMcBbu+GinHRCwMsAfDZWNhxx6PlyI2QNYAuWZ9U16S8gUIsjaRhlXKzjAirI7sqOVqYUWN5CiHhgIyfnSiIExcKi+mzovu0/NTzwEBzZy2vBFnGuuPs2R5dbYVN/clknqB9GHd5FnzwuDccC4oOe55Mj/oVrTsZca69/zjM/3ylN1Dxx+OmfKAt+FnEH3b+9BXDINv6wnz8tlXMdY8w4829bUZ6yefPNkQ5UbOKV8aHxjiWyxkQljQXL68UgaY8CltKqHgPjbksv5Et1zVEoLcM3lPkFs1niNLSi11O2eVHtmFTS4BjPCKPpZDmlDUe5X7AVyRd1bU3SNvKLlUSPfkoNRXRw7ZzAAAIABJREFUqfG6Yj/0SP6UanTK4MU9N2UTGF27qDjHxdhBmxvNtf6WVIxoju5hMUSiCr8vDqixcXAf0D4m1K3TXhc6kvwe0ddbtGqxYAt0nlCgEMOqYIWyRwWadJAo2W3D3K2HudmzxvvLOXE//Dr2f+AGZ3PWQiLfEokm6lJKBlPFz6TGGr/vK/DrtycXF2wEtFDkT3NEcR0yDCYHkw53ipd5+tvkrHmGlTVWOZ6ckRi3Nf7o1W8TBt/as8INhjtSqTuFSwcPow3Iv8R95R0YLfzdBeQCR3ExJDjB6A5jsKCieFmngtFZ4xxfFq0vUtrpCtYklwVUWi8lorZcErJS7pnZYroyNNEYPIUBirCBkiJevIwhuRfEm1bKJStXvSbr3+NCb3hz8lM3woq+g/B4uSqF30ObdOPCqDgXhmQ1JKNatuViqvyVS+E9q6VHFIUSc0BAj72eTL5N8/rR8Yk9e3pqkxnXSz2zKE9rG/LnmW3YnIpVXQPGO1Vvb5RHJ31z9pNKKtvoN/bOureOiySq8/Pf21qyv0U/ria4/4OxRmPxyMOZWAX9e3eciEHE5xdLCGAKB5tCbt34sFSRMCr9/MKBonBaShtMed9xkfuGERl0HpH4ee6fgHcU5Znh1/taTtXIN/gElHv1b8w78cMbXHjn559tYAIVK2F8E54kPJzsLosxzKauSBfHI7DoQIuZbZMyNmhujqFxrHXy94w6pMTSQJV9qvliDU1xLjYQXTzjIR05eG4nXoivTO4XjBTv5dpLXvrAiDFKvLt3lrgmcZy9gmq/CBcYChsARrqA2LGwGSWg+dQWy7kMFSS7026ScZJ9KxzmPESfLDmolhoK+eyL03M7PrmrMZnXyKnOF1LPqJUrVlWuP5foOdZPgwBatpS64iJ0bxN7QXcqFfGh53niuHOn78m+Fn+ngY/BuLfGyhySBFR8WT6dqjpsv+8VjPW2Oe8+MrzPmY7Ge5Nnc5+SMeAbrPdVvGPeJpVrWskcpVc31tt9ovDjP/rlhnxSCoTSvgk7F4oBIV9IFygtb0JbBcqEzxRLUm6InTnbncZVyPYK3bHxnFC2Vq9Zo96wWhs+MV4W8Gply7kZ4BYGQo1Xhjsjf3YDjIuXnNbBMRYjg6nccMkdy0XUIeAtMzmAIi+ILi1+3qOKhyQfHw5dMI066WJGKO4hMhpT3X7dNkanjQ+/WmrUpIMxfq+8QZ3jPH7yVMft9wd2PZraxcWl6sAAUojJWcllVRdL92gqk6nDaDfgeWd4+eT+rGHm/XdeSCW/HRZurP3pe4NHiEBh3Gw9p9156NuGonkbRwbc3q7KPINJN8F0+e68qb96UBt233ZgrDeZwDdhrOmG+tW87M2GW/jRD+9t4O4ihIYcCuEbBkuYGeU84sLkMIjnkf8RBvJ7Fr/LiDirBIYTXpZ8EZ4xF5HeXPJKSjcYSIyJGm3AHsgF5IoYpNlqhuE6rXE2pVbLZoAHd2KE13R9OgCeWlPX0SEvefiKEfE6lMbIwZ0tZyGM2klmFktVTQVwj8tGtHb94cVcJZ5Oj7wWgfCCNHmFUIeUgHOoUb6hLahQsLOzcxuOR9asd5UqoD11eeUaT6VmWc0AfHbJ7CAigJgyKDcL0pyqIe2LkX1Vz8qj2WIJYTQm4TibBc9WOX5o3I/eLeVUv6qxph7+JmN9mS9J8+dszpflDm83iBta/r6KYead401h8K/EWP/wn32sYcqIl2GoKN2TA+KdfKaql25UzFYYhyHyeiGwiDBaGs+9lS7ujq7O4vze2NTtD9HDbYxC4SUo6aZojZaDT+SaC+bPYNRhDqzCYeWI6EC5ZCpEBEosGjnJ+I6w8HTu9KEK+uGc6C8PhI9tlOQEes4VkIbNplxxPWQYVhNCaOrKU4ZLj2WsvS4yp2wADrrxOeXhS1eFqNRr0sflmI/uP5P3hCRByIt06vmQhnffDIs002s0iG8qcXFrY9NYja/XszI0jJpy3HQ90nBPlC7m6HWjgcQyUeT+p4v3NiCP5+V7ZeOXxntpVMC5xPNJw+ObDhD0Gm8XT36Fd30zOevtTqjwT/7fDzaIm1nZ5UJBWeH5QlIQNSmMC/RQBE6vD4xxulpJYd1s4rIoUiyi3s2NxjtQryS81ASrAJiI1cGxfd4NXme9LNtiPdGM1k63qXwW0CV6UD5PwzidPCifRs6yT5/zPlnODcMCVVbdk/PUmic8DgAAE9zZmACqts3q7qk5f4VSzhawOR524rkqoTGqiZV62XrdtjUgV9jKysWCG7boQKH5HT3lEl08V5psRy2z0WzZeLrUVIBYymKDYIfj/iEK55xPv6+SYIkvhOcIKBpfi6mYMIHwua2oyd7n3OglWLoCqd5tpgKqAthEtOD3Axfsmy6RgfcHUx/fbYZbUOsLaq9blDtHbmW7NJVnasvwJgj16DomEPGSlNOta9kCmOEocV2FY+xtKDcATo7uZ38O35z38ZuQ8QjgbT19Zird7tu+PApW+Mf/9zsbQJVSnXyPhwS5vigklcHJHh55fyhSn5Qv3CCdhADcvl4VhRJ7qcW1kqRfKyEzD+9iHlQpVV3zaOlGy0MhzJVsy3qucBZCfr1d1mOMJH6FnnTyMIRq6XmsvOpyI7ohxxkMjiUy/uTJ5z7zpuotfi6oRn8t4arnt5SS4DLzE+uORAwq1+CNEW9bU36iNDS1yXxpkzn3YG1NZsM2y9Zttmy6cMTaF1gI+1XTJI+nFjyx8/MLGxwPdG+GY8TKaR0sSF2UtAFKJzk03+NlsMPFFAVC97xMmCEbPXP6925hB5Q5jrpHfzlMped5x+cTIwZac7gW8tgdGOVofrxXkgzNWe55IedNXjG7uPlvZF3ihqJtNsqSbu3SF7oDoPvRx8vKS+l5eQR2KMyWh6Ln1Vlv5wNf9q7dnXvV3Lbwj/7e25sqHSUNGq+RN+E+MNQ4NHlXfNSEGxOgEmM0YADBwXWwRyWewEyKrWzAt6WiEyn0IEKeyY3yUo7ntYSyfF55LiJro5Ha7qrtjfpVAZHcYJkRa2oyiDmzKIzKYfHQzlTCY0kvaboU2Z7P8f2u9M68HG6Wgk0973LFrylGDtxm/wxtgUElYjIT0kveTG4LoMRCh9TfbQM0hcaGtQNgjCDhh80NGU7C+WfPn6lvtlKt22pDaDy12QJ5Ge4RTDCvXe8GG+/zhlfyKGlHBjtosl8n6hnRM6V4QRpWKnz3Ve/Pr+SqlEp50F4mGkIcL/QG07AeJVWjh87TMb5piebXEfffrfQpevfEUHM91isYa96mcKAyoVM59HjfhLFGumFaX79tXl34B3/nx5J1qdSYZwOtjxCYRUbbG83WlD1cJhS5FCkhEuqJy0sDALEMeRtPHl5sUfkl5RzqjDFPiicUSQEYllBYaqJlb6WrlPG6ILJLm6/HVm9WrdvtqKcU9hEhNdRGz1W99IGxEhbznfy3FCsmEyuUaJUry8BZaISfMmaVXxwQ0yayuhaP2ctBoZ7Jc9vq57qRuOZ2QVPUxzPEwecGpbLX8fmzlH2s4JIqINfcN84HQ+X4DNA6Y4LAiI4edKWaEmOD8wypg+splypWLBFRBAnRIMOi/84Q//Wwb8htYyjJe2IYmW6a3nXjUQApBJ7d/9t54Lwec3LljUEAjn9Hoy0UXZvrNj+5CHX4/rguRNZI6IZxo0nLh9vjJKym7WsqtedTrdLvPwijtxfwa2Csf/d3/3gjhpAGIZe281UBZYSuFl11H4NhMaN/4zszC5IdmdGPvsjxajxwGRMlmFDiieCPbry6dZyhhCFhsCWR6p1uiJcRwV9SoISkBWt3IOI3rEJzOQYgFhLhJ6gqtlTSZHTNig3Tu69H8I09DFe4jRIgoFXo242LWOh32QXXaMeLuZuHb+6FFfZrQltRtVoRJdbez4vH1VzaOuBcRREHa45uoAjOucCcawnPFwiSD20ynVmJOmyNRgU2HMpMYUMJ0UhqCJStsp51vfFw7nAx+idjGLkrM7kRyuuDKwTFSmrJUd+Y64nocExBCNd5P+cfy3Pxu9NzvI0HzRr3LqopiqCSehw5/0z90jepXZrwRcYaUdp4HK2pnDD4V+VZ03DolcPg3/trf7CBuwuoI1UE5XIumVIss9suPYetk//xwHyqF4ZCWEzpgocbMoiQE3q4tqZeGkIql2fhPjslEKMk9CVPq5drWlhXl5dWUftdyS6vnN3E91Bawnu11FjuITnoppdRQvko5NawqfBW9PVwfDytM6GWVtgAkHm+w+9EcSQPpbasXgYv/2ggFqUaeV+OT5cKG4lTD0U0Cmj1Yl230ehKuXu96e1+rSaDsEJDP+dPPgt9MiDHECMmM4ZIX8tgaRbgOtikMGIYTpxjOv9HpZ4AxsgI5YVCS9leCBeIIclEgYjmS8WS6EQgWEl/eBYYJZuLNtOiG2Rs3mCzns5hdDnxRN9NBAMqH9T040J/VQZR6lX599ZYU+plcJbpRpA2n++0gg+VImK+nAJrbNJ5xprnlL+JMDgddfLKxvpX/9ff37QaTas2nEII97de8fCXIVIePuHh1gqHy7WdmLY/uJgPMnc1CICZI8bkbABJnmP6SA5CPRBQdJQ4HpvEYuKEChfb9jAb5X7lhxr7551AmhbXqqndjS9YLBFSwyUWwyJ0bwjHd70O8puE2syGZdI66O7Cz8MZURt1zXg3kDOf3BCcAuhAmlx3oGH6v6PHVc63Rt4lhOILH9rcrC09EqiGXH/lebE2EfLdQIpgYDQelbDdQ1KaAcqGgP6EJofxVOEvBh0XXixnOPDneX+k6fnZ+Xdu66qlglUKUB9js70jrqpBh4FZShvAImq17diQFBgiMkm/X+EwKHYAgLa1zzCRPOs9o6GluVn0qKnHywup057SrdfNoT/Gz6Z1WP+O/cn2el8OgHebcD6+5zDH3McXbn5fvgLEHvgQPpy9Z4oQ/qf/8R9u2s2WtVoIhNWsSg6jB1myQoW+0ZaQUyQ+8TTVupPqyVe9l3Sphc9uBfIac79YYIuhcQSYmJ3qImqBMrjZWENAjoeo7PAs6thPupj5aAyMjT+E3NU6nh9Dp56Kobl+lAYub5y04a1uXoNV6UG1UUeS1eGzCAT/kANj3BLNJoQPwuJxjKJAAfpghSR7rdinvK9VO6UEArEfb6nvmK0MimOrVZUQnM9rAXjy6fK6ngWlE8+bI8mCa+e8ypW6FUkHaGSnbMTmogZ3H9ClOjL5aBhCFUNhgT8F7sFKG406jIiO6O0lLQkbn6iZgdvNveZHjRJh8HI0zF1I6qUUL3F5Y0XUckoRW5XkMi4qHisaZwxt0xA33RiyRhO9Wxoe5w66Ch/cN1YvA2WPn0fQv62x3gwG3a4kk58qHGLrucb63/23/+em22pLAZ8STkMG61Q6Kh3O4XVBNGfpee4FcoxBA8R4Dhob1ekI8TEXcH0FPGmH0+ORqDcqhXjRbZgiATXfBKLRQrxXM/vCFzZSLioRrTC6iZQfkHshPK43XP3fQSZnNbkxOWii3FW1zNAJQzeMQCqaw/F4c2+jQ4KKWq5rFW5ng/oDYqPAK7o+sW8Saysam1hZyv7UCYV0z2tSROQc2QQhmpSkmuHqF07oACtzQfLUKygUnkxlpPTvlis11V1BaflxvMD52OOF53jpAkB2lNJPZKEphMdYQ/6u6CkYZoxklMYQhjKXJ6lBpsYajS1uLIUw8S1uFP63NyRkf9JwNzVSRVA5s4LSz6eh6Ms8a/Y+7ELMw5z+tq1veYaVbjrpeeaVfvI2gK9krH/lv/4/Nv12V8oLhG5N2sbIYeHdVn2RehmHfBGhbH8Nb+thrC9ezx2dWKBSAIV14QBhfCOLXXYLQounDuoO06mVC97PGgEZ56ruDA06oBsUi9TfB+Di5HefZNfttpVTz2ZjddjMZp5QUZPTbFK6diruZTFcna+azAGlMBxfrJrnikfmO1BUFFnCQSMBaaHGHEOXErxh3gH4pRmyK1ssIYvMHb32Pcq6LReTE9i05tw93I4dSQLoAkmBD+Bhh6NxaHxAetNnx7oShcvhAPLEsSI6mBBRB1A0HjvkwV4nd8ZWNFQf/OV0w1i2EQaQFc8ORshlxGFb2mgzesdueHkwza4jJfWqHiXs1xzzFnKeZ41Drw+8cHK8iCLHZon4XnnanNa39FzS99608Ry+fmiaedfzlYz1v/jL/8tm0O5at9u1ZrMpEKctLeDIaiqq0RpwBfCk2erYfEG72UxjHcV2wsMG7SCVU3AbG9BiPkt9E6t1AoUjec6GwsOw8MbXPpZCRhhCLR5I9La+BNANXtj19dhV/zHwpS9IvMdqPbVOt26dbkOo9fByrZotXsoXJWG6UwMByVxWBpZTpEOSl3u9dDqjEwfwCYMLtU34yotdzqoyDwuY0LhIBFLxbprlwpYbqH0VJ1SMXdl/vZhbu42QW82swGugyABLwVum6EwYa1kUekwoPLPpaKIGezbVFy9eBEYSmEKkgjpCyhQEhf4L7g1MMeIBLynF8JfrJo+PrY6RDspCnkqSdt/A8Jjct7igWRvkrGmIq+f3EmZCdpHG8JnXYw04TwHjVTxrPL+d93MCSGp8SjvyKzwH1pZvWHmRw/79iu/42o31L/3n//3mqNm0dv/Iup2OtRs1a9Ub1m41rCQVfa9JUldVvbVQkCwnng8Pwd/VBi1vsbCO8fjpegHdS0CQCBxZdW/LH2+zw14YYeFAC+Ubhct0lMU2uALH8Q1Dc2fID8eM7GDR+aAsclLCSlBmFlN7gEFX7fpyblcXHNfJE35McrqISrvBi5YoBwoyBskddhQeDplUpGLoSaXE4SAY5y6yiGt9ewOB5FXlZ4Obc4RXnGMED9VswPAun0tL61r0RZ5fOzFEk8pD7hcX3mqz1DR5Nh3IFbxvjKzMdhRGrM3uxnT68VDh594RrbiuFJsdwBn17ahu7yMzHVmPebRADTxRAjBFQ47eOO3QkRBapn4aW9fSnFMr4JbQsdMsd8G1/p0BsjDSaKjRo6Z5d6w7x++N5pveYyKU7CaVl5/edN55njmtEW9NPPHq2Xuyvw3s1sY2f/2P/9O/sjnqtK3fO7ZOu2VtDLfZsG4bMgJaSE5+kAJCray2dC4Cr8rrCvfWS6tj5O2m5rUKni6Sa8aJ5270Lj3q6ByGpTyQ8G/jci1RdR8UVILeQeKFGqkQ3A2UwYg++zlhvBg6819hBeEx8dqrdcl6vZYNjpo2X47t2bNHdn1BuB3V/9wTeW3Vc2pSTxZ1ifA/kPIFWKlRfS6EVowrEO35Wl67ylRphceUgGKfr9+juOgVMWxcX1i6TYFR1URXKiDdXJuUIvGECm9jjTi4gSIAl/OfnV5ZstVWhMvvieqgAW3mHkeUmykDHE/EklXoJ1Z7YVGpgEdDbhBZY9V7EkWJeF0RuIkLXP8dMvB0EfrmszO42xppXLgpUWLrsTJocPTSqXHF17KGKiNW+c5/dp/5KgDRobe98ZWvYqz/7n/4lzdHvY4d9wbW73St02zpj7xsq6nQN0qDYhztpsuyYJB4WgzYR0e4t2G+qot4+07vBuv5DCEwrCgRBxQ28bulFZgPU2LxeDiNQYkkIMogAAkemLosJRiIA0HgLJDnYVxVyugvVSTUDelgTrloPlWDOywowk9GT6L55McsKSdd0BkQGEMxF8eLQ5QQUFZyBJY/SMRMJoTGnGUQOl84eQNASh4W0Tlmpyui8EHOHoUEEoVE6NzjchSiAAgVlL1WK98MoCimIZ3YPRtHsh2EK8ho49S9aNjaBA2waF+5wKVSfUi119E9j1fnFGCbwCdfXuIpByArhpB45u3uHkj2qdHFBR91olKv5h0Ou5a/VzXWNcOyEzvKetb4XVtDTgA3fhdb/1JvHsXadp41NGGE73mZx7vp/PO8cK7BBv54er75hp3jWf/1f+8/2xx3u3bS7dmg37d+u2e9ZtvarY51O03lSc7ycU+h0g7CZUHom9+h5+sEhqlyN+RRvJboi0ZqgYEb7AvUGVGqGWLqS9QgMIjY8VFRCI6R4y0J//i3gCiRLPBAkYDvwJVm0ZRK1mq1dM7z1VA0xOEVqHJBDeD945qMlbx3PAKwWti6wHwdR3YJj9XgLuqfk0S4bjYXPLqyv6UpXAc9Fp3QEBiPEUTYrWkaQNiNnF3DszzcdA/mnUYCzUI3izp4KsVA62TMpHv/2AChvA6jF9c4egSvs8ZcMr53TOkoQef5d1n0SleoZCOSxxXABSd7B6Lp+Va9jLZ7Xozc2Fc/zC7MrcFol8h6UW/FyxrAbRf3bT1r9JJZLxsjgBjSaz0m1pEa7P4mc4MJ3RC+3/Z60rT+5RtXjrH+hX/rP9n0Om27227bydEdG3R61ml2jdprpwXNr2mtVlNeRt4GgEY0Q/eO8h5VABZfEOzUymPVlB0HH3uAxO4O8OEwtwuQ4RXxp9xkr4EGMnuJcZGUc2paUAzKGl9hJBgTdW3yNlhCoYm9QG44gyqhkJpeUp0TCLZ53RXucazfImU6ZYrctfe0+iBptJWmogaKnqh6K69XrE5KUPLzdm2mmRT552tnX8U2O7XsKUwjNPYcFe8MqBXJFV5OWtgEgTiGfAUxOi+rYFRxJGNs31t5yYwbrYUfWumEKodOlKgBpGfgm1k0ZO0V2gA4bqBdUodWX617Ll5nwblq5c64VF8Nxpp+l8pW2Z7TjCq+Hyc/DL7t4s4jRQgTSDSPHOn2FsJs7uqhvYcNMSRm/u5+CCy/uwXMotHedI63jQ7yctbbzxLKMdbf+df+/U17MLBup2+vdVt2t9uxo+7AWu2+tRuQJZrWatRV/Efqs1LzsC7+kZ4SLKeNGyyeVpxSqSi4V/bF6iDVLChBqHSwAqQpW73pC0lDf0VqWElLWN1AhNRiUCF3WpBC/8XFyBYAUMaEch4SrCRXQpTRS6DMS0rKieXlIXSQk/q/0SPGG8+nJbu8GErWtNViyPPGhqNreTIZ4FI1G3lb6rr8YUPwgV1FG19DESRvx0Ar0gqejUciRbAAyIkB18oSYPONyjt6qmo+h6XlomwYfNArLtJXXFZZjGnwShfmHhpH6pyuMdREU6Bkx/jy0ojy5owR+T0iMjlscveF6LXnKPyuLSoJLzkmuEDWW7LZuVTNjkHl6c7t8sE8XwZt9Kaf6EV1nYGXnnrQm4yKVryYe6ceOfs9+eHwTedz8zWm35U/8+jws/GZ7qUbf/5f/bc3jfYd67R7dtJr2V3lrz3rdvvWa3at1W5Zi3EYtaq1mk3lnCCe/E+gEyEteZR2bmfuxFKOkEBYPtLZdW9DqidEV4waD/eilpIjlg63L0EtmQAAUT7UAhVy15w4Qc42pg6J1OiMBgP5rVA/pQ4b5GSSEQYsfJd6CSMcmBSw8NCUjQLhcVBmZDJVqyxGzSWnKeL1uXYMlvCWe+ClI0JjB6BAcvGAtOdhlEQPQsVVm3bJHPfYa3lshdLaFDw8FstJIb7n5ZBPSC0wOW4fVE31vKrOuvMG2VKI8tdw7dm5p57jcp/3w9OY47FQFLGE8JWhW2nO5wvcWVRp7lUs+2vZUPTrNtbUiLb/DhGHUoYAIMXrzxph9Nap58wz7CzCGyOFm3PM/N/sfc8XCM3FI+Qa6/f/5X9zU2scW7PesX63bXd6hMNdO+r37KR9HDxr0xo1D4lhDEV1QRaeZrTW6iIMiHSv1zwk9t5Vlw2NZZpyvWCVINId9YwYwIxr5nMYtkY3it5YVmnm6pJ6KXKnppmpCLzxPsmSrtY2GjKGAylTB3/Evw07f5R+kTdZuwaT/2EpIvjtYTAhMq8pn504KEYN1nNJnwVECUdzawHS6P1VOQkD5joJa/l+yPIuRC7d5LlPf8cze9iIgcS6JwCWi4HHPFElnCCC7mJqKllbo5WCP563p0BSfLheVgqIe45n3XkjvnNnXNEYY6jo6LBHF5A94sKNniudxbJd6BERDiWfGE5/FWNF1jX7k57LbrPwcDt6ypeFsr9qY01D7jzPmmfiucb6nd/5i5tSvWGtWs/a7Y71Ol27M+jZSb9jb/QJj3vWarasUW2IjsgIRpqyBb6QDOE9pArhcX/0Ji6+Rj3Wu0/wJgrhKnhaB6B8sfmUOh+V4RPV8bS1qhPxnYjNe+Y2Gi2VJ/qkdlfgx2MLkWZ483yhMBk93+kIw+SzsTzB+XmD+k63yWuzXAtIMAr9XNP1cGrD0VRSMjx0VDNIB8h/6Udl/g2eh2ur1T3cRnIUFYnFfGbXGpDl8qKen7puFUBUrOd6KOmzcXw9+krj++ACA2S5sfr1L9cMBoOt5V1OvBgFvbPhWtZYlZsGL7jzwBx3XzFhZwR+3l7TdmPNelaxiMIx499xIe55kleoqd42DM5+r7y58tXd1AFeixvXgbHndPLk5afZTSGmCPnGdVOw7q9vN7Qc9tStjfWtf/EvbgrNpdWKXas1etZu9RQGv9br2bcGTev3j2zQG1ij1rJGHf5wXYsb0r+GU1HmkDD4bsGp9AGZAhX+oJznKOiCplBHSgUuMXiKuNjVH5xw7wulWllbvcb4SCciKCku0F2ztPGQNjgMz71wre7jM1yh34dLja9nknhh7issJOXDwgERW+NBujHI6FRdcFID4A7MIVhDqF5oooBmtJat3aXsVFON9erS652E3hWiCWq05OZFs4mVfbIdBA+hwDytcqBI+mAsEfKN0o4PlHaCPpJNXrqK6LgesiiK3kTvRBOvfcPhTnPJGIJmjTWKfMXfZ3PWNKfahbGOJ0RjTb/HF/ahAqO2myTM02e+orHmedZsGCzDVPdRBDQ9v7/JWKEbZu9bLhiUbEbxvigeyzQruOc8NLkYWaTnC6f6Nj/5YfBf+Hc2Nj+3TQnNJULdnvXaXTs5OrbjfsNe73ftbr9nvRb84YGVqnUBR3jXStWsWgvSLeR5jtvreXk8zUr0AAAgAElEQVSLmf/O5U0JW000NeVcyt9KKiHUWygVhG6UpY/QKIZQikVJzgaItViPbcEcmkJFeep4BPHcu0+gAtbKVWtJ3QLbdFIBoev52dCG1wtbLwi1qwqd42gMRjjK28jjcu5kl5SBCFn5noVI9UI/KxtxkJlBO19MpIR4dTZX87u3Ei7UeVSo4s1pLEC1wsdw1OstyZvyxxV76Yml7ukpg+iHqCQq76OExH97t5MQ2iIqEh5tYLTeLO6zYYkuWAMyDfAE5dEe7MkQg3f2Beo4AWVeUN6w74eS0A6BdAOOGlVJG154Lq7AGA0ket7dhh3/5caaaBAHACsVGE8N59ALHi7urKFFzxoNKbuxbL1aXjN7/MKXkBWih/W/gwhdSKe2d/AlIJobcrhfX5CzvgwlL/wb/9F/ufnFD3/fKgx3anSsXK5bo9W1Tqdvd4/7drfftTfIYXs963X7Vqu3rFppuLFCQWzgVXy8hM/S9ojOmWdImnqd0vsnXXIhqg1EVtOqAKvGGTj8qBQibV0PDePvao2K10RDqQFmkZrQ6bBZo9OLEBuGVrBWi/ML6vkr7/Y5fX6mQVZ4WkAg7xIBlfZFilHN585T9vPwmxxLAgAtpNvMfVV7HpzkecFevLhQ2OrlH0lKhLwxjMEkGpi4/Ke8KMOrJFFDbh1r1v6dGKsj4GbTGWoX5O5EFL7gI4+Xe4K+mloUJTTmNWqBZ5HQKW3gtQclCaIbyykqyfA/UTUjI2C3GHcLceeJ4jMJhKftvYpeJGtsfmezc2i5rbsRo1+XscbNJR4v1zvdoJwfyf2pYed5cL++vHv0cjR4ey9FR93/Sb9TR89z07z+H/xX/9vmk7d/ZJ9/9LY8Xr3esVKtbY123467R3Zn0LXXj8hj8bYYbFcEg2q1IRCHHKomSZiiZE/cs1LA9yUjRo96Kx1cqTWc+gbSy0l698jKyxtiMflOGm+451g7NLLZbKl5YDIhh/McFwkZVANnS/LLltVbHRtfnamOShMCuTaLnG4iJrGfvriwywvmvNKN43VSURnLHqJTTqF0Qd7pJQoPTTU1fD2XQTZpfavXgGBk/ITFhNwASzBkovYyhAc41PMp+k1e0tINCRO8UxK9HpJ6fT1PBsSChcUGkzagRwIErW/+YGn1I89dymdH9Hwb2u2xtMK9RfEioL0pkky4nt5/noOaLgJRg//mO30e2Q6NvmmBRWONx9wuWrb2JBfOLtjthpkDMN3kWb+KseY1DOSdn393MNnEqG46/6zxEQl+aWP9S//zP9y8uP/APvyDf2wP7/3SOp2WFSoNq3cG1q07q+nOUc9eH/Ts7nHXXjs+UisdoTAEg3KJkNiNtYKxKX+NxqpH5F02gTfrYuIuthU7bHwuLEbtws6SQSHkY0EIxXWD1U1C1KtcUAcLRqOhWJhdGUVDlPUJ/0rW73YUQl5dIbnijfO4ZCa/cT6gvpcXVzYeenHfyzAuVl6tui6St+URxrrmkgf4a5vNJ/Jg9AC3Gn7u5LewopAehUuriKICIQLjWdtmVZLnn9JzqxBSE2i2HGB/gFGRwpvbMXhycTqXCMXZ4CJa62Gw3w/Pp7ycNg/lMDeyOJuHN+7jkPKEiZzndhEGhDg1xJifph7rtsaqqzog43uZ7U+jsb7M6HabWHhat6wf75duvoKx/jf/6O3N/Q/u2aP3P7R3f/zPbXr1wmqNhm0qDes02tbuHIk3/Hq/b28c9+yNk4F1u03rdFta1KViXc3OGGsVEjw1Uco2qsNxUbGP1XPYQsmb13fA00rT1OOOHSVPWFpZ4IMBT4TfeJbJBBJDyzq9rnSdRsMLLfCqVA3rdoE3wvNrUzF7+uyxdRpdCavhPaWLXCrYk0fn8rZS5ofJr1DThdvwyBgBRj0aT61YgooXJqaLd1q0Xo9oAKOEtFHS1ICroaPInrN7eWsNaQN1RNVVN05XDL2/yiGjtIyYQSDmRCCAaM4zBpjYbW7eg8rwKydueM+t2EnSc97pNcsjeqPrQXiVzeX0tDI1VX/PoTTKbcPgaKxZz5p2Fv1pCINz5WNymU6H1Mm4dg9cZnjhazPW/+EPPtqcPTi1X3780D5790f26Ts/tg3Tu0s1qyL30u5Zv3tix622fet4YG+e9Gww6NjRoKdG9TrhcIkSjasjqpUtjNvwpm0xQ90jSLEf1NVrsbGEQ//nCjQYZFYSOSXhtnFqWwBElSrwGsaKxKceMmygZs2a4iNvbDFzIbVNqaqwFEPE6AaDvl2PRyqtEC56ExtG0bPJdGhXl2dCmTcrPFnF5gtQZDcUpFk459Ewyoa6uyDPK5eXNjhqiWlEtK5mgtHMrq+HyoF98DOazAyQpjEdL+ie2MNqJ0Fwl1TawUMGQTixrdBaAixisJYM2PN0rt3FwD1/cppmMj8nUjgl6M257rOQHPjZJ+gL5FM3VPDYcbFlP+t1nV04qFhvV+c8CPMyoErMmVPyws1hcB5jaHfeO/AnyMiGuUGOQ+/OMYajGI5/xn8ff2LO7ucRPnsDWclteD8Pz1P5z7umqAySpqVZX5uXa+v8//d3H2zOn13bg8dn9vC9d+3e2z+2Bx9/YHUUICo1q9Q71mkf2VGnb68fHdmbR007OvLQuNuG8N+werVphaLnm5qbGjR+pHyAscYYP1ykvCcT3+SRS1aCdEAoR11Rw6eWVtD4hl2bGSebtjtFaF7hnBwHXUBl1YE57uX1SMgvxkNdFDLDG2+9obDy4f1H9vTpM9WUW82urW1hlSJDsNb27MmlRLy9Vcw3oOVyqva5Vqsr+dGL82uVc+j0gdRfqxfs+KQlfSpYVeR4oMgXF9ciajQabSsUXTFQ+V4ozdDOBpGCuiryLVwHm5auPzzNHRvIO0jEdd7s0/lSzxRb3aKX1IKhAUDdTDsZGKlaBIaZ14N3M2CzXrCQo/wfF3m6IIOA5b6t+rwyt/8kbMzqKN3kXfMlWMJWm+TR8djZcklsiI9rKRqr0P2E6bQLcf1sdZxMTTR7jvuRST5qfbBxBfxl39ve5JMzt/Jv//ze5qpUttPPX9ijT57a048f2C/+8Pft7NkvrVqpWbXRtnK1Y73uifW7A3u927A7J317/eTYBr229dttZxRVYDZhYITArmAA+0f5q98JlRQIGfFSfvOC9wz1WIgF8hzSG/Y6Ge+Li1zocmDn7PinhGgQIgCslmI4YZD1NiAUaKqT8Tm38RB20sTuvvktGfL9hw/t9PlzAWadVs+auL/N3M4vLuz6emKG0gJdNSzyMAsWATnQ2uvrK411LGy6tt7MrVY3qVQ0GgiVL3XV1IJF0AhT2alNu/HTZeRhMDrEmsiHZ+T6Qs6v6CHIwnDNfi9YRF6eueknLiDPY6NaI1pZu6HEvhoDRJwYkjSXzTm/6Z+9hbWtPR4aoE95P/w57DTZdeLE841NB9lPp+Hp7nf7IGRqRH+mjfVv/D//dFP7/nfF2Pn8ycjuf/zY7r/3M3vnj3/fxhenknEpV1pWa3St3TuxO9Rgj3v25smR3el37Kjftm67IY2mZqMtTyaiTkBElcPCs2URKroAxNkhjg4oBUCGpoAaRl62+STWEndczwiaxAeiY5JPqV/WNYbhzqqrs1mxo6MjIdDIu4Cq1soN5X6f3X9o/aMje+u737Kr65E9evC5nZ9eqX+33SorF744vxRqXKS7Zx2kPFczWyxnEkFrtRvagB4/HHrYVFiIitkfdNT9491H3uFydXVtqDoSYnpXjRsshiqqotBxBng5acO1iSMxwuuiu9DLMYA45S9d3A7SublEY1U+HAgDMWT0IC6yqbyBP9ZMC+a60HsIcY7QdiJ3tPWY3gyfMbfgWaNn883WFL3E78lGUOkRvshY02vdesSk6eDPlGf963/972/Kb9617rd/015Mp/buBx/b5ZNT+/BHP7OPfv7P1EEC1bBcbVq9c2yD7h076nbttaOu3T3q2N2jvh11W1ronU439Km6ceLxorGqnijX4EBOVORncYIis5DXhZXGeJRpDqAOGvScdrpMOwUGHgwPnnLRWoOYWXy+WPBC89A2hRfs9XtiSl0Mr5RLHvWPZEB42pNvvSHkeXR9YS+enRtkKRoTmH5OyPn08xciXwBUuXfzspNAKnLlVsPOXlzaNWF3tSw03dUW8Zg0pq+sQsloCCg20TEAyRxB9kFeeB4Myvt+GewcRpSUnUHkKLArUmw1i5N63J5nCcYaNzQ3TP+TGmAUR98FqfHe5rCiEn+59dzrQyK/oxP7P/rvnNwvGlEaCeRFC3TIHIaS+weMRv9n3lj/1l/9O5tJsWT9P/87VrrTsw8fP7JnDy/swbv37d7b/9TuffS+ldcLK1frViZ/7X5LihJ3+j17bdC2N06owfat225aRwqJUUSNThwX7OLWauCyCABO0HdjDcVluHTYMQ3WwmMKVldY7e1sLu8SBa09RIs5BxvAmj5WWvTKSQ23UDcjD51NRcagZtk+xust7ersyhq1hhhED56fWa9Xt7tvHElz6f4nL+zi7NIq5Y31BuTkLTs7vbTry7GANKkzqCXLle8rtbn1u3ck5nZ5eYmgvXW7oMjuSeUhlxho0ybjqbjFtMKBVJMScDwBTYTBijy8R5dwnfsECMfr6uMVK8lNwlvtUtpcEHbTLAIOkyxoiUsl3lKQF6+hmBimnIfxi9oM9ixuY8sQdkfv7uWiHa94a3A5xipSW+LpoycE44ipkCsQ7thBe541Y6wRGMsa8C63TwgcAUSLRpx68DRHTzeMuPE5FpKo/G/Hayah/jaMCCT37EaVU9qJnIEvlbP+jb/29/zRtGp2/Nv/kj2emT07vbInnz6yB+//0j7++Q/t2acfWAV2TLNtlWrf2u1jGwzu2J1ex14/admdbsuOO107Pu5Zu8mYC8Stq8ZUcZfElB9UWFgLTet74ZsmmHseG0s3S/Ww0vHixH7PZZeaIhf7Vr1vRpjf9rPcbEllUhcNNyvWG6frsVQcyWmvr6/F322UGzZdrO3s8sI6/bYdv963xbRgH7//mequ5eLa7r52oob0Z08pD62ELqMooWb1KfNuptbvd8Rqms0mTgQJk/MiP5V7IHBJIyonCntpiqfE5e91UIuHQTiJwWpCvDYyeNSu4BAHRnlasRswxe+cthjkT/c8706fOC4SN3lHRndhr7vBPSBIJPldaL0Dcg7n7GQBJr1XD+jQteZ51FQdcfc9OeeT2RTSyCKuq20UkdFruokDnG588bMpQSduMnlhwmEVOydvf1lN9nZ0YStEY13Yymp337DqG9+x09HCnp6e2eN7T+3++z+zD3/yQ7t88bm4t+Va0+rNvnU6d2zQ7avuetJt2nG/Y3dPBtanBtuoeUdM3bVy8a4OhtOEvR/Kclmo4safaLSrgrdME25KnE3zdGiJ8z5Y13bCWClhONWOH2f34M18EUZQit9PwnweuL29ftsm07FdX16LPgmR4tnpqbzc8Z071u507PGjx5ppQ/cNyhlcP7NWMXSQZGq1yHwCBPEaZRryXfSUlCsKSHKhc5H69cQ9zMQYp7NRmFPrCg4iXwBmyRvBeEKoLYT4BTjApAZh6jqtcGGTSjelOK5yv64a2s9Tw3MKxva+xwUfVQ7jL/R6guTGvFfq+xmEN99YfW5Q+pMaV7ox/KqMNfWqW0+fRClpbp/eB3/voSHyyhfJm6bXeXCEVzVWcjG0Advf+o4Vj1+zJ1cjOz2d2Gcff2gPP3jfPvjxD215feEtbI2OVRt967SO7O7xHQFNx7223TmCotiy40FXYTGTwiP5wRXtC5LuTA1IeWcixxFvZEFaxLoNQXkQo/W2PNJTF+t2IW/GWqgpIAVl1Fy9r41ECziTBaazsTWbFRE7CEuoxQ5HE2tAmpivbDi5VCnojW+9JdFvemWvr66Qa7R+ry8N34tzAKmWNdpIn7q2E6gvYm2gwnEYMdcTz0NtgEjSqISDdtNc0wkYm+GkBp95K6RbCgtuUCyQqWYF7TjUMY93SRpXj4zocbrxyVeGMHbPi4qieLjy0tprXMhp6WW36HaI7NabbQdVhX0peNabsev9cs6vyli5D9EppBtO1tvn/3d+8fVXa6yltWp8hWbbmt/5DZs0WnZ6PrYHD5/Y04ef2wd/9EN79P4vrLSeWrnWsGINIAU6IsY6sONu2466HTWv3z0e2KDXsUbbx2xEKVNRCOf+kNOQtxgmnmV3WfjCsVnbEVDIFPCRXVECKRe11dGJloRqaiMrMjrSZ7PE3zGOAqQYlUTOBY9da9Kis5YXgy5YtJq1+nWFti9enFmn17dq3cGlq6tzm41nVivVbTVf2+mLU58h2+tqEwGJxvNfnA91fbHerNCTXleGb80g3jsKDF2SCMBLTE6nVMTIlHcIFMpRnZoY0VPAJo6HEADjGWMDfwy7o8fb93oRUd7l+6JX5s4vP2x9cwKEm9zO6/z6GmuUvokGmw2jD681XV/5nvWL5ud8rZ51RemhQKi4tFlvYN3f/C27ni3t7GJmD+8/s9PPPrP3/vCf2PNffmAFZEZqAE4tJ0x0MVbvgb3TR22ia/1BW5q9GCt5Z5Q0rVhz62mih62EUsV+qBTrqxFModeTQVRO46vWCpqHyiCmydC9Tswx9O9CnJi+m3bG1LlGA/G3qg2vRwqxW4O2N7qLuVO00RXi4RPr9Dvqax1ORmpXG5wcqVOmsDK7Oh/afLQwZgTdf/xIQNHJnYH4wtR6C5uGdIwBnPjRyAqJp8FG8q4jH+KECJqTSVzknHY9NhrvtcVAEfeSEUug22erxty1Vm/qmHhm/kSZ0l1IG5HUOFBrx7oBHNNMn2ST8/v/cmPdLezbGuthGJwa/Z9EGCz1klCzz4a56Sa3V+rK1JezJvsrMdbf/Zt/b8MNK0PgBnnFG23WqkNOvvcv2PV4aqcvzuzpo6f28bsf2od/9M/s6oz8dWOVatNK1a61unes1xvYa0cndtJv291Oy45aDVESAV5oV6MzBymWcp2apYesUtuj8yWowEfwI/4dwZmY/PsYDt/hxebhT6VgZUndQkJg4rqHOGVGPIrk703UEiRbu0Gnzdl0l8J6arUaUtWn/jgdLsQ84kfCZuSSm5W1+20ZGDnlZLyyZ8/PrVasKiSG/jHot6QcUWvSpoYBLtXdgxjbZOJg0LZpgZIVgg9KD6gzewiM5pQE1AIhhPsk3nCMvjSTxycRkF8TgtORw0R2xn0AOsXIZWu0ueLbDhzF0Dh+Jk8BYn8T9ftPqSlvoef5nbypGqkszPY44R+pAed5PRfp3m/by31fmHWUHo9nkLY0pGtur7acZVzFyCIjPhfP/bZ0wxQF3l73S0gu6f0sbI1Vs1mUULpE5Xpt9e/+OavePbGHV0O7OB3Z5x8/sofvvGO/+Okf2vDyqbjBhUJdgFO707eTwYndGQzsbr9jg3bD+p22HZG/dijrQJqoatSNy73ghfyGo8jP4uQnkvw1+Deo18cTVudMhnaokRTSSULuBM0mPNTIbOFsJxq38WYgwHifGBbHXtrrqWsq0fIG2YHvgKQxn82dLjiZWq3aVO13ZStrtplax2Q38uaNPf/8uTjBw8uxzWcz63Vb1uw4scCHRvtw4qvLicgZGC68YDwqomdxYDObhI8HKdlsyhBoV2uUFwKQomHWzVCIsitI7oYqY7BEAsu5j8zk+zWakc03UyeNoFF2cfrxDz1m1nh+1cbK9+154NA2Fw00/Tsaw9YrBkBvZ1S3M1YZdcL82IbGfxqMFQ/nuZQbhHb0Yska3/uOTfp9O72c29n9M/v8kwf20bs/tY9/8SNbzobWYP5NuWmNet86/SM76Q/s9aOBDbotG7Q7NsBwe02JsXVaDTGUIvgSc4YCRPNQQoi9mIw4TAETzi2KhmcJ4HglpzfSR+qzZWFAUasUVxaiBIwiaQHv8jflzXjOMGGdz0FykLQLLadWkdEg2KZB0AyfQt2wVdMfWvqgRmKAo+upTccLm46n1miW1T7HRuLjKdfWbPQFsHE+9L4SIuMduZao/ujGybvcyCKarGehmbBR18kVGUVpnLt4mkpDpaJy2agkEReomEWJLm5c/ClRIm4EaenmMETeGU3sunlpLuY0jlwKYtwUUs+xT6bf/Sa7WUSpl6yxpsfaetpbGuv2niSg21c11rwoI++1vB7XvPdtPavB6UXcDL3YEGau53NbD/rW+o0f2KhYtefnI/vs48d2+vChvfejP7An9z60wmquHLBaa3tJp9u3u4MjO+537aTXE9B0xMyZDiynhnV75IzuUeJwp7RpON6gahFxb9cb4sY7CWL3GS4m9ZJ41cjh1dR2zZMtiYiAd9Qi1BQ4X3BbVlRQ3ud1PC8er04uLIWLID2zXmzVE+H5kbuC+J68dmKLNdPMlzLWyZD+15VdnV9ow4B6SOj+7PkzeUMXTIdb7J73+mooJhWbUlTDiBFGDNXjQp1CpQycaXWtoDKhTh3kSVe2oKQVjJkog/sWZ+tAMslDdFMp07g4Yni658lyPEzaIvcyg3X2VB4enKNaeJA/5xusj9Teb36P55D1rGm9XXHJDWFwNoxWTTyZQPdlPOs3ZqxQz8uoAa7WIkC4JzIbL1dWv/O6db73G/ZkMbOz85U9eP9De3Hvnn309o/s0b2P1O1SrNStVGlbo9m1Yxlrz17r991o4RB3fJwkw6LwXiCxriKxUZiZ9XjFlRsphqewC4WFgF7uF7Zp9Q79nKGnU+LUNe9yqdVgEzGGY2Srya7rJBo6KKzPg6VfNJR6JHFTladmtCVqExxndI3CIqSDki02GJjZ4DX4x9yrggz2+mJq8wnI8ZWO2em0dR2j4dyWK5/TU6sVhSIDvhHu01KnYc6uTS7Aiv/xDKhRYsgUczQ7du61W3UFhVyfdlZ0kn02rEcOqfFP2XSD9lK6KKNn3fNuAZP6ImONc1zzvO+eh8s11p2+U/pe2gWzIW/WWyrqu8FY03xw63UTcsyrGmuaz38ZY83NT/PKZbfNWf/m3/i7wd0c7nRzpsOVCzZbLqz11ves+Ppbqknef/zCHjx4Yfd+8Z49ePundvb0M6vVK1YgR6s2rdu5Y61WRwgpYTFK/691G3bcqlub4VfdtjVadUmIUooBiWW8RCR5c1Mh/7uwGcAMgmAAUyxSNzhX+KPsYrZMRh/Gh41omRrC1VDgOe1sObM5M2Yw2jkMILpZAJI8v2UZuJqfI7CQHui/RRiNMtLxnYEM7vmzU7NNXfTEWrtqR3f6GhyFN5/MJnb66NRsXbXLC0TIZ6FtzxFevkv5KPVWCbC1FDLTwnc9vNLrDL1Kd3U6iihXQdcUmWI6ValnEbtq5Gaciz1jc5EGstMWuQ68POfB5yLAhvFG8e7oxQEX4wJLjXoVQsk975MjMBbXXF6Om/UyeWMkYtvc7vM5Q6mCsaasqOxGH9M4/R3bcxMtYzCZ7E/MUSNKHKO5w81jn0iyjUhyJEbzIo681/Ikl/JAOYXBOqGcqm4BJcDZWAjprFqz/nd/YOvOkZ0Op3b/8bk9+eVn9uS9d+3jn/yRTcYXIrIXa8x1ZexGz44HJ/bayYlKOa/3oCQ2RHRHgxdABx4xEjF42BhybsMZIXlOJoxyniruJx0VMjDFhF6SiDmwWsoYV8GFSf/J67PUWXlNTeCzpRrV+XechE4qIGXAMIuHnNH7Y9ESHsnL9aAVVsqSb9E0gDWeuWSvf+tEfbEaFUkN9vTKFrOiDWnLG4+s0+nIIDlPje/YDp9iDEfZel3E6so2m/sUAkJe/ngagLRNKE1pg/FNjNDYWwW13fjgK9BqTe+jruuzbrkvhN787YaOupuHkpFIEr3OQbisBn/vN05Dz+ADXVbGV/Te+n9ZaKy3Hwyw4ji3A7f0ZJMVnnrAXTgf2vy+wLPuRxVeSUirBb82xgrjp6S2rqJdT0ZW7fas89u/Y1drsxfXM3vwyUN7/sl9e/iLn9n9D9+1yeTSKrWqmtYbzZ51Gkd2cnzXTgbksV07pqTTqwWDbWiGDp0rlEckOYr4rkjoGyuGCenOLXayoosy7ecqsatn19/qNxtQRWM+wqxYFBdAVJuNhgudFZ0mOLwcKvz0xgIkRD1XoTbsHS8wmxrSeLoeIe49F/OJCeQAOcPh0qaLqW0KC/vO995UKFpAfK1Us+dPzzWPh7z0/DnsL+b+eImGfQZVVs1ZXcEvnilkpl+Wi8SoIEs4O6moObiqz4bRHtyTuYCxGBa7ej/RBL/zIc6AUn7v2IAczAJQ82nq3I+tpw0lorgByosGIyTRiIs2GuE2Z43vC6v+Nl41GmvWEDDWbFidd7yXGWss86Vh8DbaiuDpDZBXZDZ9k8Z64NL9zh68nAfMFX7vd/++3hnDhf3tEe0fAIyZWt3wYHMUD3/zN+1sU7DHTy/s7Mm53XvnPbv/3i/s4ccfmK2mQlirtabVql3r9U9s0D2y16Ai9rp2d1C3fq9jPYmNIQtTkW5wJE4geg3Nt0z7TVBZV+eO5Dr4syvkc64Kh7XgXY9o52FdKV+jKsKkAIlWK87cqBWPTQLjpaZKNwzsIqG+xYqE2DwU8h2amT+bIiwnH6HB+Z6cHKsMc3l9pRouaOwbb6JG4fNrCFufPj0T6LSZb9SILmUJjRtxTyigKEi10iHEZoDBUmqShwwlLA3BGk/EifYIomTrgoftbpShHhsRZfAHwCdmCoUGAb6LP2JWVSo2WyAwN91GJPL6Yd1EoI/X1HyojTLhCefMukmDy6/Ls+Yjsoee9SDMjg30t/SsMez9pj3rN2asJcYo0neJXm6xbKXQb9l483WrfOctO52bPX16ZffvPbHP731qn/zkh/b8/j0zdIBBiCtNqzONrtmzO8fHdjzo25sgw72OSjt9Jq0zTrLmE+qQGKVzRRPnCg76xAFI8IBp64r9qtEopaywVfjblWUo/WiHBJrB24gwYewAACAASURBVAVyvOiLkCsKG7GDULWHXYVxgOrS7zofL9TdgxE48Z52qYV1Bw0bj6ATXmvK+/X1ub12Fy3lpl2cj2w8A3wq2re/eyRQCgUJPCEA0vB8pA2Reisq/wVdHxtHzMM9nMYLOsPJ6Yqcl4xMw5S9/upNAYigeneRPCdCbJpq4IytbRP7ihqtd77EDU3ZgQglrgoR689sLoWMSoQ28rD7u7dyT8BYj6xn3PX2+JJ8mcHm5ax53OBXNdY8z7pNrV7iWX9VxpoPOh3m0ELqMx5361nT17dvSojYsdupsSnZ9WZpre9+20qvvWlPr2b2+PELe/TZQ3v88Wd27+c/t4tHH1uzhuI1OSxjOfp2PHjN+u2+vXbMHB3KOtRh66q9dtHgbdathKFWyiLIV1nsoJ1SqWcsxirMTYW0gJK/I8R0xbhwmCuVSLDa+9GU87pX3dJ/PJwOEbWDSiTHiGRjtM47xkvixUYjjAEli6qMpVGHNVWxy0uUH1A7ZHr6ylqdmg2OuuIKQ7gvFBp253W40ZSDKG21bTkdajJAtdyxs7MLu7y8CJxpQn/PleJPDFWRPOVaAIiQUI2e3sEiZl6GC4ktY+rm8UHJDjB53kvMrWFXamxA62ojthqRQKxr8z55Wb+T+j/RlEY/IkvBL0LJCNQ2Ngd4zhpLYk5y8bRlJ2CWkJ22BhxDzW0QqNw4zF1NN4y9QczJBhBaKklzhDnE3tVwntnwee+/dZG7Gbi++eQ1NexKfXkece+Yt5xhk93A/L9zSls5rYU7Y03OJv+A4Q2AGFxcrW69733fZp2BPTm9tLPnF/bZR/fts1/8wh598AsbnT4RtRAN4nKtbb32sfXaQYd4MJCxHnXwrk3r9xoK/UBfNf+mSgO7K/T7+Mg4BsKXkiKydaIpFG50DOF4lytH3KxuHj2zHpT6Ql0Piu+v1PHwNYXEVzLMMH3OPKxkTKSr+DsCa7awWr1kJycn0mW6Hk5sU1hZ/7hng6Oeel/r5aJdX03txbMrqU5Mp2O7QgER4bWKT7DjnFSmCTlzbA6QooRm2XotPKpHREwnhreecznxQzVzGgeYj7OlG/r5ClTSsCsPnfmJbKt47Fj7VSiuUZfx3kd+8b43cK97iJQGsz3wstEDxmUnI08MaOvpcubApoYTPe+uQ+mQBhnz1+13hWtJzyEvCkhTgW/CWHffmWesSeN7+PJXNtaJbazODjtdWunkjtW+/327Llbt9GJoD+89sRf3H9mDn//c7r33c5vNL1TyQL2/VmXOa8f6gzuqwd6hBks43OtZv1WxTqtlvUFX4A85q0ZziEJYkcuMBAoZq/KQEGqpl8wRXV6Eo6sZMQxBDj8HYVBYzHq9kK3toVm0EhAk1LpZk7ExDxZjI69FpwjnPZ/xvpAXb9YqX/V6PRuNz2yxKGka3dGdrr32RksypwysRkTt0aNHajQgxH7x7NTryWU2B6YC+KAqfvwe+IwbcmU8n3LcULaKhsZrTpggZ3f9JoFsYajxfLXQ4CYXrXMxgDhZTp/lc+ugNllv6Hz4bDT2StXz57REkr23/HcEaFJigodzO0OPn7vJWPeM12lZB3YSyyzxfHQsgWhhTSTIdNZQRXbIUXLMM9b0s+nv84z8i4j8effrZcaaW7qJAFN6R17mWeeEi6uN1TYFu6K75e5d6373+3Y+X9vnLy7sxZMze/DuR3b/vffs0b13bTkf+szVYtUqtZZ1ukd21IOO2LeTPuSJvp10G9ZqNmzQb1u/g4HUneVUdqlSlYSCRK4AAIEbgbupyWEFkTnWUjIMBYCQU7kn3g9nIsjijKdQiIvVh41PA1iDtC4JYYsSR6s3GmaFio2RZhlO5G3xvLCH8LIqu8ym0hg+Om7b9SXibWaz5dh6Rw27e/dNG0+GPp5jMlMoXC1V1TXEv8mVqxUEypEN9XOSaHmVfL4hz4aXdF0nN8YYOcfyi/jCGg7tINTWeOjikRdlxAb3CLLHWvXzGH2opr1a2nKza+2LgB2aUNl7uLOH3b3dRSu+mmRMocn9JmNIF7HC4GSD1QaRrNo0VchuHFH5Ii/8TTfraKzxuuPv0tw4a1h5556uK11rfpvrwUaTPb+wvRy+L+d4r+xZmYVCG1ilXJDywrpYs9abb1n1jTfsxWJhjz8/t2f3ntmTjz6z+++8bY/uv2+lzdQ2RQgTDau12tbrMJWub0f9YzsaHNsbvaZy1167bv0ORtuxRrPtYXCF8I9pdfzbcyeFWy4W7IstAEy4DPpJ8RJl8wnp6e4Y1SR4MHH+DWoNQnyDtybXgzjBZDY8Oz2qTALg66qNivX7fbGvRqOhjcYjm45XNh5Tr93Is45GV5ra9q233rCr4aWNaXtblaxz3LKTkyNbLD0P1aCsZ8/EEoPBFWfw0DnEaBINvgoNFXhapQYBIY40wnSj2S6wNZuGG3T0vAgLBDBXqDEsKKRiihUPuXm/v7dgq0IchO1lFL6XaQRxQ9gt6kNvGSfU7S3IRJHiZU5Azykx1q0xhrJRrKFvN4FkA9Zng0zNgRGF6kH8PH8T/qeGn/W+8V5mDTjdjA4cwNdtrDkkzcLf+r3/K5TTDsPGPNdNJi+GT5QUWZvNrGiDH/zA5t2uPbue2vmLsT3++L49/vgT++hnP7LL54/VfgYRvlBqWK3Rsm6ra8e9Ixt0GHx1bEd9JtW1rduoeZdOB0piTUixFmuNxUrTQFRUCAVs9cI60KKb7rokzE2OSl2hRutq841mQ94lLmTPWQmtY5mGOaue7/kCCiwoLWyfq8PGAZmDEH2+puHcZVvwhHjO2WhtL148szuvnejYNAJMFws7OunZ8UkPnpS+v7Be2/mLC5tMltZpd6V9jJdFfI0fmEiuFEH4MLNalUZ+XothqqsjChwJk/XYkJzIHxsBXPWRTcg7nbwcxILVEwftJ68NVD9m5SgXh8KoHuGSFauOzPPDsaM6hZNJXDxOPfMZ5X43iH0er5d/4pyd/YjHx0jGLdiBK44Za8ExFM8zotRY09+noXI00BgGp8hx3lq/KQw+8LwBG9luRko397t7bjr+gUvdRoKHeewrG2uuG6fHEvXA3/gNW3WO7NHnZ3Z5PrTH9x7Yp7943x6+/46dnz62eg3cs6oZr81m244Z1NzuWbfVUWvdyaBng3ZLkjDdHrNm6iIfQJaIIyNjaLwLAzHUnTD19uIhtbMgQ/lFi8lc7IxrIP/TThm6jeKOrQcdcxoMtVxSfqehVpXq1gs5ilqywevtPRaQFvWKHHNmn39+qj5Zwuizs7Fmsza7NXv9zRNNYd8QJ6+K9uL5pV1cXkv+tNPt2NnpuT0TpdFnxJLfboqAXL5w8brb9jcQ3mWYrh7Oewu6hFzWedC7ZeGeyEdVRY8ZF6Y4xvwJAm58asGorTg0LPwdO3tiSL71bhmJntjFEw3F80sfDn2wgEPtNhqlNqzaTsc4Jb5kF3k2Z03D2+gRt7l0BnjMetabQuP8ENbPJJuDK9zOIztk8un42TQi8O/5hoy1hPoB+UWvZ63vfs/GlYY9O7u2F49eqKXus/fes3vv/MwWoysrVzdWILxFeK3RtX73yI47aDj1BDxBnDjq9a3dKlq9VpUaoc9a9dY3n0HqtVEhxbomZz6lF0yF1cdxOLTvJQZfIW7oYZxEkmxsd+6Q8+FtKuwwxYJNxxMrYzSBEK/vwuQKK6vXyqq7VmvOTmI5Mo6Roc+PHj3Wd9XrPc1+vRxeWH/QtTuvn1hxg8wLnpnuoLma2DFISlfUeGm9I5dVa5zRAYSXR/WRxgLUJ8hNHYBB+RGgCNBLeX1yjT6VYKcFhYHJr2ZGFsYuHAnSBaIF+TizA1ytP2g1U/Ip+xjI+EeG5K46s3j3m8RjHksuml38qqSH896ev1oDd5FQzMVf1Vjj8fSMc4z1YOPIGdKVfU96/r82xkptn5Dtaj4RQtz6/m/Z6WShTpMnDz+3Bx/esyfvfWCfvPOOrW2oKWmVWs2shJJ/3wadtvW7XUnDnPR7djI4tpOjjtVrFWu3qMXiiV3LiRyKv31Cmw+3Snsj4+LRsiFEpKZIN0umpWp746N2cdAZil5Jw6ugKAZd33q1ZvTdprpOPKBWp2dX1xcaK8k5osoP4NVA7nQ4VP55dnZpy/laJARKSpdXV9bp9ezNN45k3MProVUq3hjw7Olz1aUQTOf4oND8GQ4xIB8UrVSALYr+XQ0D8xCVRQ3hQsoSySwXz1fdWOPvOI84qY/PxnAxGqwQ4zDsik6euBFuDbSwG3IdsYDs/Jp4TCdtuNHJWOTZ9+Vj3MK97JTmxyDzab6Zet3UYDH+PMnU+P5orLrW8MGbSjev6lmj584a759Kz8rUpvVsZkxdXVVqtjp53Rpvftuu5nN7fHphnz94bs8/+tTuvf2OPX78sS2ml1avlaxQrFq13rVmu2v9TscGHdQRIVDQrdO1Xhcwqm7NKp6rpkb3ap1yTnU7oNkn13k+Fm++DE5ziYnJAKACIBVGNsSbqgcZwOC9nTEsbAZFA8KMp07zQ9HCjXm/7ggfmHxVVHT4t3XOs2StFrN7HLyCg8wQKo0XMVN/LIzKb3/7DdWUh6ORRN4Iiy9FmrgUwNVseTP5eLyS3CnzYuN4Rw2pVhMEA6t8WHVkQEUkNxpipE1ujYGum1Da2YI58jqRf+11bLXjrXaNB7Ip8lzzElIKZBU168iNcLcx7A+8igYW+cZpNJSGxtvNIRn9GY+bgkPb473EWPnc1+VZU4NMzz377z+BMNjpIClMn3eyS7HSl9ZiZARaQMzFees7tuq37Xy6suen1/b5R/ft7LPH9u5P/9ieP/7EqqWFEN1yrWWlKgT2jvU7fTtCLLyHt23ZnRM8bNea1ZJGOraaTeVrGjwlEXHnKGlqeiBQxF2YPBN2k0qWPEj0eylZAOxouDMteE5238Eafq1QGDUzZ7Ox4zsnViyX7Oz0wpYzPJYvvigZ6sOivBNG3gzvoLs2s0qtIKmYcqmqxnum2Z1fQYpANG6jTp5yrWh37w5U8oHMX9yUrbAp28XFhTSKuS41EgB6zVdOXbyeSKcJrWO+qUxXURWj9ab56E00/Ao+t8ZjRu+Il6WLx7uLPFIIw6oFEvn73FDdWNHM2uZ7AWWOeSw3TIymMGRLoXKYnSMPGnjJaV6o9USBOkNJjKFxfK/WWgCv9N5gmXmezEdm7peR4vGzxhqBte0GnbCw0nNKgaqb8tWbXr+Nscbvivc2dSJ+qft5a+Fv/61/IMG0+LNnjBlJDP0ukAj2bnQoo6RftqHU8L3fsFVrYJ9fDO38/Nruf3LPnn3wiX3w9o9tdn1q6/VU+knVctcKFXpdB5KCOem2bdCH8dS0O8cDu9PvWrfVUGmEsLfRqChEpgnABw2Tz6EMEVhIIbdNif0yJHkIOBRB/T7UM7QlhVY7GTctbAF84ToxlrLmru70jaLHci/n5o5hxTA5VbFQzbgylUoE5AfCWtQrmJuKt+Wr737rNWt3qqrFOjvKGU/nZ5cynGbVO2YwSD6LAV5dM6aS46An7PXozXoh8Mmny/v0du+N3dHrooFyzjEs9pqzg06xOcAbKKAA7sLTbbiczCeNzz1AA3s1WR3zoH0uNJBnXs96Vs6P84pIdLznLLfI5PKuJBo5/JmmBqrPh+/Y86yaZrhf040iaun6j8Z6o33k8J/3Pv8lyjn7dpiZAftNGStGUe4MRPgfNpt2cTmyZ4+e2bN7T+3ee+/Zp+/+zKZXz61UWKpLZ1OoCHBiOnm/A/G/56ExwBN6xEeATpRzMFRKOGaNmk8nh0+sEJBeUj1IAJjaVqyMxScplaDNK0KFZqQ6yqudWobrzAhhpcEAo9Gp9FHYaSP5Q+FpOFNIHiWMo4zgVfwsvyuVIerjJSE+OGVwAiPJ6KbB4NZ2fOfIuj1mucIeIqwuajwHHnZ06cOw1IQuBpPPgMU7j4ZjvZ9zKpdqclqOnoepchKk2+WM0XOl57ndZDQFwafWU45iaPUa5UuVxkK2R60y0WOOx8vLG6MXSzd3N+B0Tk/YLDMq/6k3ThcxURP3Oublztba6VOlTsM5w35NEZySz8mCa4kX23M6GUJN1qlprWSQ9vieL0OU+BMx1hJN0ou1rV47ts5v/cDOZyu7vBzb44cX9hRK4nvv22fv/tQWozOz6tJsDQmhZfVax9ptH8Phhtq1Xqujjp0BOSwEinbL1R8UEmOUMJ3oFfWZrxgrhX7KPj4t3Bdq5A67gYW66paGp5qD7lX0Hnu7bwgLUw/Kd1QYvREeKJ/LirylO+1iMZX3b7cbas8jz9RkuQ1N4QubztB2atnJ3Z4W13g81IaDh7s6W9rz58/lLX1iPB7Fx0pCyIBUgabTeEJ5yg2WDhyfMF/btvrFHNMXulMzIwDFa9PFTPxnZ0E5FsAkSve2/kebW+DsxpBbf6d9rzH33Za792uqeT2ykVq4FwbneC8wAk2ED6Uq7hWId8zLt9418eqpZ91VcpPe6OAFvy7Pqvvx6+JZeVZIs8w3aysfgxD/wJ7M5nb67MqePT6zF/cf28c//Yk9+eRDmy9e6DHXyjWFw0xb7zVb1kM4fDCwo27fjnpMWm8KdDoedERP1Awc9YK6vm9ERsUNDuGT84u9VkeTt8uf7poBQIo9BA5eNrBbdh51n8DOjswxWbRSfli7RlQk4KeAS4piUnLx/JEpAoyQrFmjXlENFvV/2uvo8BlOJtJneu21E6vWWITORloti2ISSUlxGCbMFdB+KqoxXt5lvbara5c8JUwmdFceW4YFtiuLOC3RpU7jOXIN8jYaTwLLyRvbVfYJyO0O3TWbL3bssB2SnIPIelK/DU+j54gEiPi98vIqce8Pck43g/heQtaIQEcPGYdmp97YN5BDz5oK9G2/LzGsdPPNTQ8zG8hNYXL+bNl4xN3f6ef/RDzrCvI9vaKTpc3WRSv91m9a4bvfscvzC3v68MyePTy3yyeP7YMf/7E9+exdJMjEHFqBJlYadtTuaywjpAk4xITGMJzQ5ZVi4lFPJAL1vpag+nlJxxel81tjaBp3VbyMo6H6jX6/mDsJAm6x/hAyJUOKYugU+bZx194iqGsPjT1v2nFyU4SVY+AFu92+NgtKORJD0wKZa7QkBjdCWLxYtcvra0P6/6233hDtcb6Y+MSATcnKpYadn43s2dNTq0rRBgVID3sxymK15jrGw5nGeABSF8u07XnTuaYDAJBt8J6ez27DdUgg5P4iiuxW72SKGoUT++P7iyWfahfRZf69yISiWoSBBJGGwbxWLPl5pH+i2Ft675xUEdoeQ6rBpqRRLMGz6ruVBuzzwPOM1Q1jfwPWa4ow9r1/avh75x8s6iYjja9/I8aa2vreCWS67D382b8gvwgfwpleLC+p1avMfNGNTcpmr33/LbvuvGVnF9dSUDh9cmaP7j20X/7kj+3s0adW3dAjurEVBIgqHTi01vWlLHE0aGus5BFtdr2udZmt0+sppETnVzpLAmF8pin8EVHlVGT3P3hgB15odXO0t5RM+t56CJUrnAiAqFrMa5M4OpQm3ICy3iCCTkKeEx1m/kknD0DZeHwtIgRC4RIhb9AWCJJMKO2DmDlHuMhHx0c2Ww9lwHhlOmvm07Vdn09tOLzeakZpQoFANozae4BRwBiPvJGenlzuk3jWZXB0mhBCUBEnJBR25IltOBly8Rg1yGDXnqvHfF3IqrEZ7gxY9zOEos7JCaGhBl7vhkPtADp/NvG/+RtGVda7pd42bjQ0JrxMd5jIJ4JS5AhZQ4w15/RZpmhwvBc3Ibc3GW6ekWd96xYLSH6haQl5aPA3YaxRkKsohQez6WZli5LZ0W//K7Zo1e3R1dDOnl7a5YPn9tlHv7QP3/6RXT351GpSc1nZslSxegW9pI71On0bDECFOyJO9HvksS3rQU3stK3X915YGgxgN8HbBc91jwbQ4ohh9JI8OJ8Ls9aAqbhAdp7CSxabpct9ulA4Ake+IUXIXwuFgdFJnps+7BiK+0N3QMSlSCsSUMNbIvWCF+RzhPIYMhQ7wuUoboYXef3br1u707Dx+ErAFCWiStGR5cuLa/GPfWPyCfM07VPS8dyOJviZDYdoSO3mvHAf+E4+h9YUoXMMESO1TyF4skC29yhMUYhosntRGF47Pee4gGV0gTXlx0M+5jChWwTDTMEfPHCesfLalmShY+sp7rGi4nPh79RYqR5EHGN77DCK9P+Xxqr9sFiwkvRtXS0eNb5i58haf+4H9qJYsKvrmb349Kk9fnxmj3/5kX3685/a5OKplTcLW5fISwjbmtasQ5A4sQEN672OnQy8xNNvt63dpHG9boNBX4qJxuTvgmm0B4brRqrHpvwtDbukFxy4rGk+Ju6qwmLCY6ctOt1up6LoixYO7WGexXfQ10pOS/4Y0VVfyM4ukqZx3Q0L70qOCLoL0knzArVkzg8PCwgFMAVN0YXDN8pzKctQCkLHeHg1s/PzSwFNDgK5woTSgpKDSfLIM3Jt+nJdgkY0Tu4TyHFhY4v5ji8cN7FZAJVSbzSHxrmVQo0lBhQ8dp7VjYWNLpTCooaTqPz7NEScCBXw7E8ehzj1btFg1TObkxvH42GscZOlKhyNNV6Twv8k/YmbUtaR/dn0rP6klQ9CPoh543yxsOJrd6z/537bHl8O7Wo4s4ePzu36+Zl98rOf22fvvG2Ty1OrlOdWwCMW8YIMtxpYp039tSvQ6aQLUty3Hv2vDeiIdYXGADZChtVWhucoC3WVymHBVSg8x/F6ZI3JbyF024bxhPCEcPKoRe+T1b99IaahDYs761kp4UV2D8fE4Nh4YnnB+3FZ4Ih407USW/SY2bq26XyihRPb4oQMT/HAQ+v1unZyMrBmqyISxWTMRADUJuoiTfx/7L1Zj7Vplh20zzxPEd+QWZnZWZO7290uUWqEfQWWEFhIGAQXcAECbHHDT+DON1xzy4WRELKEWoguIyODhBGSjY2M1e6puqupITO/IeYTEWeehxettZ79vs85cb6srK52U9WV0R31RUac8553ePaz91577bVXULcYw9NO0mnqRU6wg6dF9ww2L3QVbdlXSyWJ/Tbks1LniGvFvLbQG+vGid8BuT72eMLoFEa7EaBmHDTcVBlLDerpJhcba/os3iFP+iT1CA3ocThKfxG4xrG3poBcOM/0IsK0+l9Iz5qGimDYoL2MqKIZxjvNd2aN9z+yykcf2/V8YYPh3G7f3tnw8s4+/e4f2sUn37fV5Ia1VJTeAGZUQEustaiv+xyUxHbbXnR7bLFDKYcN4tWSNVsNSp2WMaiJ3hk5GjwsyhQVK4bpc3gobAHLoTcXU8Uz5X/svGDDMPKlRKk8LAAob61LH+o+y3/ckBHqqvan8R8wAOgHu6Gg1KIiPtQgclYoSdSN4myGUolKQHg/B3UhVCXjC72q8MxrTm7vnrX5PjS9c7o4ronggSRVp5O1jUYzW82Xah2EljIdEHjVMlyEx6jlsvTBUBy5vbxQWuaJjNW9LTZd37TcS6FVEY40NlbVL5QCEMeg+JvXtIN+U0hLNbfvEPs4JaJ2gI04KARfHXLr2BvGJRt/H4w1jqS4Vn/uw+BTzCbq+WY3lD8Hgt3xThvfVP/bFm3hGIKcy1vlo69Z7oNfsn5/aI9TDW4evLm2y+9+zz795LtWso3l92sD5xRtdfliw1qNlnU5Qwci4j0qJL5o1TiRvFltkEBfr9as0auRMQRABmeIVrViSeJfZDuFAvweiTQpi/CG+hdKjjBQio/txOLhTgzEEd4D5IpgbDDMTIExSJsEJRIPd1HvBddXeaAvyBw7ZZBnnVpQeBVe714OZAhKvOQlDYvrmm8Te/99MJ/qtt1hQt6G3GLVQ4V6guqIcZX3Dw82GkojmTTPPEA4jO0Ugg7vDzFyTQ3QTFmqVjCayFBgf6Zo3cuMVO9B8OE0RYBmvF72BCO3d80slXd2If+P14gmvwuRTze+0FEVh+Bac1qD/npnMjk24eDX8ZgPGCZQa1/D/vk+Uyn+vYNnh+d4unh6igH1xE6eMLlSAmW8vygqEWZ7kIOTbhi/Mg4jTv78Uxtryco7KC8kNkNf64cf2b75wu4nc+sPJ/ZweWt3P/rMXv/RH1r/+o3ltnOKbuIki+WmlSs1azbUpXN2dmZnLdETz7s9a9Ub1qxhpk7dStW82uug95tIDQFerFKFAHmFBHiUL0DGICqC0ZEBkClj4rp34RAt1SxZhfQJ2+7oPdi6Jj4x22BD3zsAMves7l3d+GJjFclfCy6ud8aLI1100D+GfjHGjpTBI14bxpugYR0GhxwZwFr2OdgYEAlsrFAqGzwhDWib2BjzYucLDiHzDcVLOqqxCtzCF2rKGnzgU9N1vhprklEYabjo1AmlMaLC4BbjHuecgBLuEyiNXk917jnLJ5mx+j3YmzYMfKXo7FFuir8TCUcNK7zOQ3ZsIE5ueZcB4z3+mvjeH6c8+FscTsd28+fSWHcUXMFC39gSRflmy5pf/5YtixV7+zCy+/uhjW/69vjJG/v0j79n91evLLdHCAkR7aoVihAExyxV5K9gNUk8HFpOBJ2gat+ASDby1Yq1O8h3wXgqMKeDIaHmCOI8wmbktlqIfGR8GCTGE5jBnDaRBDjYKYTGFGNDWExCvMo8QoYFcniO7gvcQ0p5Im8E0B6BXSgOyXw3joEMLrxEzCFXaUAJaJcXeutawshxUX8Gqwt5MBBevo8eC+WqLcdq4P5hWt5ytmInDxBpAFw4fr3eUFfNZpM22uM6NflP/byKEA55uEwr2BggTSpsbrhW9v/iHh95VrS+pZ4jGC4Kxn4v3Gh2oTQWezzUpI+N5hjsyow9q6nGBnzgyo6M9TgiPBUhHr//lA7yz71nBQc4j4e6wbClsi3XK9vXetb7xjftPinYYLay/vWdDa4f7frTV/bD3/8dW4zvHkuVnwAAIABJREFULZfM+OAhvIaHVanUrdnqWBtkie6ZPe915GVR1mk1rV6tkjeM0BFlHSgwQH0fRsewbo/weE9ihTwEbq0K8Ijq1XoGcEreA6Eba36h7Y5eFGMqdhDVxvwcL9xzwEVY0FmzO8PoKAz2hgIn2MfoZLwQPffHQCxtKEGse7Oxcl11SS9LwBuiAX2fbKzeaNj5WVejHxk2yzOj7Q9WggYADvraoayDSe8Am2Cg8rbZZL1s7g5+78Ou3YN5iQf/DQP0zYv5Kzt7OLRI0QfZYursiSfGpYYZcuM45I2NNfV0n8Mgiu8dkemgL+3RCzyoh8FucMdRzZfGGu4MhcmQAzJeSygknWD41bMXVvn46zZOCvZwP7Dbh7E9XNzZ1Q9+ZG9+8Ec2Hl5ZMVmrKSxftHwRmkxNqzdQ1ulS2hThMDp0em0o/veYp4IgoU6dqrU6ZXoV1Bbx8BAag7+MsFIDqLCYMKsGcZ8kQZ2qhw2CYRrC4g3aymS4DISZO2ngFVvoQHWOxnz4QjnOWeWBDkXdjv+b5ol6cTGMwqC8vji7OB7UJ1B+qdWhPZzYJqg+wgCRu6L5vdIocKAWjoNykpeyMCqTuecO545zzhFJRqnIp6djcSPvdV4wPC6uB8SKuHbNeiuEcxgGh9SAYyhJNwhpgu4TN660ZS+7/t0JY93uD+ff0JBOlFjikpynAv7ZsfGr5quowA37lLHG7/mZ8azf+a2/zzOP81PfcU7lrKdOXDv+U6aJFAiPwKiU6aQ6G16hjrC9FTptq3z8NevvSza4GdjjzYPdvYHSxA/t4tPv23J+T/QWHgGLrFBucC5st9kOIzkgDdO1TqdlXwHpv921Rq1uFZRoyhWrNCrWatdJdHcjhCdZrFaWh8FWK1YtFJElWRIN/3HtI3GPg4zKNoAu26xFTmFWYjvOWg1l+oAUbBnGyhuLnyyyBcNsuhzlTUJSD42d65MNABV23UDqBcoTm40iAoS7KL+QDIIyDZhbgf6ImT2LdTbWEqEyda0qmpWD6+QYTVAfGJdiSAlKSJgpu+BnTaZQ/8e8H5BNQGWc2HojcTgCUYFUj+twMr3Qbgx4Vr5KATHm/F6fDXVWfGSoYWPWNY2Ei0Ycbra44X4g76WnxDkfLDet3ZA/PwmHtQBDVBL+1a6cRrJMl4NMja9vGPABqh3WcdSsc2QzT4GnYwbSu8PiA9jowGbirp7cn46xHn6YLtjlQo+N9bBHj4sW8peY5YJOkpfv2/7spU1XCfPXh+sHu3t1YZ/98ffs7uIT264mWEqiYuWLkjctV63dBNOpbWe9HmuR72FiHX5uNKxWrlqtWrNKvUytJFAU4U1hsFALXKxXkDTkogPjqgTJGHakHLKTOA295BTGQB7YIs8CaisVQT4QTKIjcsxVRiBqlxMPyIEo9z4O1Li2kw+s8jAzzacpdL7jmI5SqWI313dsIgACjNIYFtFigVTBdZKkWcWumQAIqYkgjI5EXbGUIwOsSvYXQlgor4VrCGi0hL7zNhwNCWYxlAb/mC10PtkOTCnxsXEdPtkO5xT6Iw4IFAKfMlKERyFurH6fUl4wDVrMJ0YyVLPMskZu+qE/NTbWWDghBovAYHriiI6a4X9mjDXaVH4mjJUx3k6eZ1UoWuO9D2zz8n17GM/s5vrRBtf39vDmwq5/9EO7e/vKduu5WbKyTbKyahUjEjHACShww3pdGGvHXkJ87axrZ802u3Va9aZUASER03CDLbOJnU0HkNtESxjKMijHcFSPhNg0uU5NXViUak+DIUBw3Htc4U2VFyKM5lCrEOai1MOllmohBQWFRMLdPnwK4SelRgMn+ziU5piPfEI0HF+gGDIE5zDqPHN08Y11LgyfcZ6lTOkhJTzs91RbxDeuEx1OQM4ZtXA+FjYgGCOaCyDfKr1hsKTAN0akgkhAfNs9Q2e852ByAlUk5FmdlphFbarj8jug6mJ+ikTh9ypNC6IaLZhYx2R8ornBG/pxM3M+rN06NziOIFHi8RKae8DYwLOw+EQEqaA6/jhtzEfc3j+RZ/1ZNdZyvmgLiE2jXPDRR7arNqw/Xdvt9YM9Xt3a8OLaXv/gBza4vrT9dmq7/YydPXlDQ3fZMOah1W5bG9IwGM/R69rzTsfOkMO22tZAyaaosRwwWPBzq6D8oYMDBgjVgWBQIg/AGKFAgU4UkCJQUw1Dm8kKkiSow/5qPZOOMBa3SBVeewQB34cXh1AukAXqdci8gCc81aya0LYX568cNkW0Gu1pS6vVwOktMwfVmI2yLZcLcpWRq6Ubh3e9BHUFb5CnkbNpIOumEYAkj6ymCOT7KEAXaaiQRAVqjNRhOhtz6DOQ8bTvlZuEUGV8cfGzRPZ09MYTwj9YZYHCmZXBxM3G0RAOOz6gSeyHDKjTnlX2E6du/DkQ+Y+Nlc87eOjj9wiXOIy/D1PHXxBj5Y3eAYGVxjzyu22pYvUPPrRFvWP90cLuLm5scNu3u4tr5rCTu2tbb4ZmyYYSoVAfy+WhNtGwOprVz5/ZOabVtducvH4OAfFmw2AYUGKEkcFYW/WClRvI9QLZA0QFLOyg6+S7LRvHmLBwuI6ec5g+5ywlXxjrbWJ7AC5Kr+mZc6HNS6qB8igQYfOwFf+tTiB5a18cviC0UOTR0eMKZX80vsNQFZ7urdvr0Ns6QssyFKepb1VnDYOvFDEoqHQKJDBsGB3QeW46awl8I8ett7EZwoAVduP4UHLE5oKa7XwmUXHXYI5zPYI476DyZQYgg1qnNED3ronl8TuE00HrCT9vIc8TGSvvTdTdFOedx96RzyiQXGJjjacBxKIDno5kJaVM8PjP3Fj/7nf+V+XzAaVLLyA48viCtBgPk/sQuKQhQHoBIVoI6FUaELgySLzjsTxBaV/R4ViXWye2adQsefnC1pWm9R+mdn/Tt+HtI0dL3rz61CbDG9tvF8xhOYcCjdiFqlWAEoNHDHnToEd81mnbC3jYXodlHYSytYpGTTZbTatU0QSQ2BYyJnvQBDFRrhioiKrrsTebfZQwMpHxnZLELheItgFsyaFZHOLbiW3D7BmtroDhhJKG57Usq6RCbEHZPiCWEh2TZAnQWk13k1xLkggoYVcR1Q2NBH8a9GZHraZ8Hi2DFRolGVkAgfgQ95YDCYTiZiqz8NfkKasmK5Asx1BZXkfXD2S9VMtkYelppzObYPZsYHnB8HEOG5S2eL8kpJbiAKFuHIecpF8H8r/rZPm0AZbcgsembvuTTicpO3L9ecNAkOhx0Mr/FqLtg8jVmU5hF06VIp9+jgzAPfupUDu1mRNkp0MDd8+fbQDvOh7Tq8xYn4ounxJH0/Dew6+Ybnj6ZDJQKX5/vAMeJ/wQN1sXzHaogz57YRPDAKeZ3d/c2f3bW7t/c2FXrz6xxfjRkt3cEqDEJDgUODumVAVHGCUc1GF7JFC8bNTZndNtN60OwbUqBMgksUJ50zC9DUQJNMJL/V/kimoNRAM0gq+4WBmOgj0UaHce9pFJwyqPD35GaLy13fppOJYEAXKX/Azr7InXYO8ne0Wzdj73tFS/AG2QmspFq9VLNngcMo+s1RqcMwsdJTcS3GenAXoPZ1y6IFAaylHO+Cnkq09kXZa7VUglAFCVNRAjV+K1Pjw8UugNGwUwAgy8UgQpKiSuF7xtLsBQhiG1L9JgSvPZSKXCIwZf2nGaIPRYZR7/jntCs5xTLKsnpIoTOSd2p9goDz4vhNfH6/bAuZ2Y2fqTGOtxCP8za6zI+SrFoq3hobo92718YeOd2X1/YAOM57jp2+UnP7L+xVubjx5tu8N4CWn3ahIbZFMAJDVJmkA/7Hmjbmc9TK9rWRs5K2bCVupk5nBaHQyzWrFKSaMx4LHSocHIGFHbrQEJ1TBhetETPFPkz+7t8DrmcVsNgXKAh7XXEKWwRMEmAbF/FJpmDCEZphoG/AFycXNxuoxoyKVzMFIRPWCoFEoL9V9/rzxNJnkS52MpKBWhqyB+eEsbyRsMO4u2XC0IQGEza7WaVmtgerwbQo5hMgTdkOcKLUd0IoQdG53Xn1OG19F8V24s4XdZGIqRnNmE+9QIU7meqHYdyoLxfWNYG91HN65Dzxo8XhiUFb//+FjxJhAbF3/+KT3rz42xAgQobLZWzOVsiofb7di+d2bzbc4eBxO7v+pb//Vbu7+4sP7bC5tOR5RIAUqMlrDdHr2wqEuidU4I8TN62I49I2miYb1WyxrVemhFkywMPGyZ4zmkOOGiYhzgRDAFag81el0sOMy/OTACCkpLBtS7fmi4Vk6lUbJZql7uk0dg6Ie6JEdXaAQywmMhu0+NFfmteyZPYyhbxlxTvbtsYI8kT1LvENDK44WIc3OgxUkPaOPjIg/AFV4DjjbeCyPkVLvVlhrIQJSBSuP66b1yZvMFtI6nDMsVXuMeidQRe6JjVQg31mNvJLJDxhU+hdrqOgFMZY0n8bU/MeCTaO6JKPIEieXAm4b/4Gf9ohgrumPQ0QLQCfQwELq3vTPbtbo23eRYg72/urHh9bXdfvap3Vzd2Bqau9s5RymxHQ1MJ6j+1xrWqDft7Pyc3TrPMFun3SQ18azdpmdAaMvaa6FgZeae8raoq1LWFD2yRTWyo9yC3zMcDqJjeEYeWil0Up6p8kbOyqyF6ukxvASIg6ghNAmI1K/pY2DEO0ijUFRC27F3ccNxLSkZa6BGguQA78/yk5QcEal4GMmNgRPaDuvj8nA6d+Ww8mD5gHy78fIa9isSHpRv63M3e9R6FzTUVrvJ9IIyQKy3oosJefQitOSpnBMbjY/p8I2B13s0rIqhM8LTKAyNw9PDMBhe9JAB5Z71OKQ95VlPetvIKx8b/LFn/XGlm8zIT+esX9CzBrDhhKC36y1lWWvQ2XVCwNECeBI2HA2C8kV+HPtzLB/0dZO1lSFhssnbCIT07pltGh0bbxIb3CEcvraHt6/tzadvbXzft+UcHnalQYPs4siR5YQ6bBMjJtkP27Zn9LToi0XzOjp54BEQOkuhAQ3iwTHQ45YgsF0WYwfibABq4FkbyGUJnKimycWAeZM0WCwUEPuRUyJsVnM3yhn0SiDWU4gMxivjpt5TkDch+AP7Br8Vg47DMGQnyHsHD65RWIDofEKrPdDFlACgv4FTHAxE82b05Z5JC/lplwrBqGjYFV5XLCusRZlJ6PHOdpjmh60yzLRFYRr3tFwNCh1hOjk2jdlUQuWew3IDSUPZbN5NrILoa87P3Q3OSyp+HZmnxaZSkA502uWjMNjXW/paF1HLfL0GOYcN1p1kvEnEEdUp7/rTG6szr4R3pKSI413hOPR4139/0delF/YFjTXbDDJgJoecr1y2FcLhatOGo5WNhxMb9O/t/tWl3b76zB7u3touWcD9cYGBgyo9orIV613rNFt2Bh4xp6937EWnyob2drNpNcyWAdOpWiCtr1Iqs1WOBDwKbmmmDBBRGCxCZgA8DtA4yX2HSTBR2xvDvWimjmtAQewERo/QkIs9DIICmYIGGSTuiaJW9lYpYwJ6kQoPaGZ3cn62gart7+kGKa/vrBzvmvF91cNRmXcGvrgn93/9meA4qMPS00L2FRPg0YxO5f6g6L9RW+EG4FIYBg0UWxuftJqwWaH5fbFYsXbLkkygecrL7wxlsHhDl1FnUcEpr5quZSLoCoPjqMRVB+N80zeu+HfpYBU32NDQERv7sZHG7z9lU1n0lUU1x0ZNwwSgwQaIDKf4+TJWPGCUPcpV23Z7NixVbLza2BTzTa+FEN+8/sQGDzfs6qHByN+o7JKrW62OGagdqQaendmLZs26QIw7QIir1qii9FOxKkLjetnKUMEvIxyWsap0JZpiGTlxVYV0p/EhX9vsZcAeNvIBEuRRWOleSprHCo9R5tEEchkw81Y2uQcwKNRpEZLDuwO0mlFozae9BQ5tPJLSPchR8uRGSwJH4Gf7gkabW5oHH8nY+Lnr71LFF5NLoSbSBDWxL7iRQJIHnRdb9t2CLCJ1SZSSmG5wuoBKQ0gtFssVN6INDR2V7bxtUKw+Ql4RdR0Y2jv/GyXJQ4QY7yMacBTOnjLWWNfJNwzfKD7PeR1HibFB/8IYKyyuwJEXZmuMVOx1bFGp2mSwsGEfIfG93b55bbcXr21wf2fr9YKILQgJEsoskeVUqlat2e5a96xnz1swXJAnWtauV61Vg7HWrVouy1hLOatVpIYophC8m1hG8CLlSjaqAw+FuWYIiVOABhtFWHDxDl9g+CyDxaJluopOmu2GDe6oU+42buSujuieE2wjjIkUiuwyMQc5m28OofxBgwoUQXrEHYxILXHMlYMKIb1XpDV1KjeLy0je+I22Q4WJknqFt0QoDE/Kfto1Op02NEZEKryfVcjW4OciGxqWSzS+72y1FDFjm+j6Y+/uwt2xET+JJgIbCsb64zwr79kR00nJxKky5WEY/aVnfUfeizHFJfB4t2vgvrauN23b7NmiVLXReGGDh6HdX17Z7eWF3Xz2iQ0e762AsHC3wXKlpAtqf/lC2ar1hrWg9N97Zt02+mCb1q3XrNeqW7NeVwcO1fwLDI/RF1vmKAqp3PvUOkdPPQTGwqXUZjT4iLTEUHOLd122yDFcBqNPRHhQHxGKAhneYrGS0rdj07jyTgFF8DpeD3VwSeMeI7EyL3FESvceDjPHLmoDgDdk7RMRQqT7GxtAbLwyEg/RnG6IAWEhV2abnlBs5aUQdEN3jsTYwKbC5SAPx2cIgS8RTZbGM1haOq/JFHI1mRA5zj8u3cSh5pM8lD20hyqK7/KsJ2e7nirdRO15p1K1L8PgYLzod4Q2cAHT58CrTSq2KjVt/uKZLbd5G03n9nh/b/2rKxu+emVvX39m29XcNgtIw+xtT9obfBwQ36o1G22rw1ibdTtvNe2sVbXnUJZoVjkLFqAU8tY6tJ1qZXpY6PqKQaQ5MdVKpqyABY2FV6mhuUCyozh1Tn/LK2x0Y2EoGSbacbZrTnq+BXT1oBWPmTKMSV5uA2GzFTp5JIa2WmHeC3LjrCkAbszb72JvpKl0GZCkvG/HDQhNBCjvwDCU4x+Kd8de6cC7RYw3v6ZCCfgAB2qmImnQglou1BAAsgi8KUtKFI1DrgukWtdghZ0UKasIk8N4znyDXhooskcBm0g98ZRHzfARfIa8Y7zZeBh8kJ9GoFManfzMGWugG7KVK/JozE9OqO9HbZ7ZxhKq+6fi+Cfx+wkNp1OJ+Kld61TIQaOoVG18dmajfMlm/Ymt74d2dX1td68v7f7y0oaDW8thiNMO3ToFjoiEdCfrkfW2NZvIWeFhG9bpNO15q2LteoW9sJhUBw+Lb3iHWrXMELkSJrADcYYxwpGi1IRFQeZONKoCi1JNIcpvs/qlWBGxYZGOuQ8qFSEfdCExtavBU6kpIFmL28t+UYbURdvuV0HXSaUc3Vt5Jhm++ml9AUvou0KDgMax558sxWw2klQ90SSP3DZe7J6LeQME1g5AEnYJ7tVdBDAJRA40U2ButOsuezPBPgfPK4E75bZlS/LZyEd56rWhEUgkEt1vhbEqOx3ntx7Sx6G9NrXDxn/YdPzad61JfE6c3/qa9NGS7/KsbgdfPGc97AWnPX7n59xYAR6hW2PTaFvSfWETsJyGI5v00alzZ7efvrbbt69suRhbkizDDgtOrKarWalmDVATm12iwhDRPgfo1KyJ+F+pWh1K+fC0GH6F4cZBeQIGjKZlF9OW8j/IEgJFsPB90Tlq7L+nN0rnyaoVj4sPxodGgLAIpX0kIW4cz8NWLNpkA++TDUSGIaBNzRvAtbFmLCwNRxbqHC+eY0ExLozQbkZUNnq9e6gNa7kZUuvGL2BN3UHiSCnHY1/rPqEXx/3JBYlWXJeMcGXrrYgSB40ARRkuNhQvja1WIo8wpF6vpWoRKOsxiMe0gSWxLAfXeWaG6UaJqCvGE2Jjjb13bKzxazyPPpXfHzux443gNBr859BYseBZcEhKlqD+2qjbMG82e5yxD3ZweWN3b97Y3cVrWy4noTQAttDGStDOLWIHr1u1gunrGMUB0TV8N0iYaNXKRIjdwzJ0hOHSu6KFTB5XaLEPcxa10Bc2jAHvcyDGF48GQOuhSN0hb7kwO/ZgLAXnu6q/1iUzceztWsZHgw3Ee+TA+Jt7XGc2aUeXsacloghldY/vRIXY83gYHXuNNUL36EulFvdWmgCAnFiECM2axTciA3hY7Ge4X0gp0CMMOGezxeYT150T0oXdeFnjrlQsiRrFeR/YmrizVVq3zSiPp4zVU4XYiGGsx57Vn9+B4Z7wrCqPZyWWJ9FkBF4dR4fcPI76Xn2zPN4wfv49axCthsLDOpe3dbtl+07HHtcFG96PbNwf2MPbC3v7ox/Y3e2VrdDgzc6StZWwljASsQAiBAZGoccVguEdiq6B4dSF0n8dZAnUYKH8X2EIDEOFJ62ScIFvjZxUKUZgjZdAtKDU5A0vEWsXaWBWVv5AxkcEOxLZpuEmMg614+GzZdwEorBQVxsCN8bSj/jF3orn/bEp2ynIynj4rdBd4bkbpNdexUE+GnXBNsbDMBjnhmtReIrSFXJ1tC2yEY9hO0Exqh7ubL5EuQboscAnH0lJFHkJQC3oNVGYPAvb8d5yHfNns8nlus8aGUnqY1DEkFyMmF9u8DrPp8PEEAYfe9anoJrC7Zj35Yb5RT3rKc/7C2SseY5kgBg4QJNtsWRJpWaPnfdtvd7b4H5ow5tbewQt8c1bu725sP16ZrvNAspnVighvMJ3nT/XGjWr1dsUE0cPLELiXrNmrXrNGqQkBs9K0e2K1cuYqaMyBNQaNejYB2JlFEMR+hU6utEiZ3YACYuInpMAjYwyboR2VFWkAYFb0EbWpiAhN4aQ1H8K3jbUdsk3Zr7qCG7QN4qml/tC9fEiWPBEXjEJL8rx0rAxLO4YdGJNU4GvRlRSWWNvhZLOEYg282uizmrhAxlEoTpaEmGYMOhCiBqSdJSIfy7u3wYbV2im92gDbCOPGNxDkqARZvLEVMtU4D1qCIAytW9e6TV6EhyXdYKxHnvPk51AwY3+OE/7hY31t4JgGqRInhz0BN3w2I0fx+On4vPjGP34v13G5FSI8Hnv/bzPnp11bVVv2+NiZ/PhzAZvr+327s5uX721weWlbTdTs/zachtwfnOWFBPLg+iA9rpig1rDIEugJ5aT6upl61YL1m5A5hSlBpUb0B4GSh3C4hI9IlTu0RSOmq5CY+ZxRZVeONqC+RsMUt6H5Z6Qq8E7o2yELxgMyQNs31PtkrNpnAC/VqcQ2ESsFMGA2Evrg67U5YNpeBQkZx9tKLs4RzlMFhArGRpT2ihQ74Q3jDeTg9wtQoPdGzs57dBDCajU5oPjgQ8NAy0qdF2i7qqRH7ucJG6k7RxqtWtNMWCUEHJn1GgXy4VQ9jCbp4hRnpF35EbDe5o1IKQdT/FYvGCIKIZlRu6glVZkfD3H+sCnACX/HQC/4/XrhI4ft9ZPfU7uz6uxrooFW7e6NivVbbnL22P/wQbUI763m1evbdC/stV6YrndCsO+yUNG/RUhcb5YtTKIE42mdYKYOFrquvUyx0w2a2X2w9ZKZSuG8gdyWoTGyINRz2UdlnVZhb65PJaDSkdCY+G1YBDS4pXyvcAWeE38ztlFRGSpsxTYTqHVbg/SRPCOavMLA6RDGI1wlCHhCq13YkQxPA7N7FpJ3rPpXlfaTQir9fVUJZ+L8ZSxBkZynO/67FHkpSo9y/dK9VAILibaIY/FM8DfEZmgfAPQaccxHIH44ecfGv9hfJi6gOsejccH82oYOhMkE3AXYwDoDfbN0e+fG6sbJ/89Qox5XWIap0Z4HNbGxusePHYqXxrriXADlPJlqWrzetuWtYYNllub3T7aoP9o/Ytbu7t8Y4/9a9utH0FStTIn1pU5edwKZaK8UE2s1+rW7Z1bGxIwjar1mg3r1UvWrlWsgW4cEieKBJ3q+BmhcEl5qRYoDE8aSU729wFVnFsDgkBoS3NPkeW6mv5GI4RsKBU3Vf5hiWW/Yb4KdFV4jxQZkUtnahKoY4K+qK4XNKJDzYH5GFed8j3ldz5lXN00/Cv5vk/7R13x4wCICgs59bQpCyqInRcEwMnrCejCdYDZBC2pLUNZH/gM8r8jycrBdZ17Q50V9xe1V8j0wBujbxZdTBlrDFFCiaLnfj/daBHJ+euUMmxtHXqID+rTR6AR71k0g+ZdXtW96ZfGeoIWdiqkKEAeFLt2uWardtuWlbpNFxu7vxvY8G5g99c3dvXZpzYc39pmOraq7aixtMdiL9c4ohEPu1gWeaLRaLHBGgwnMJ26jary2Gow1pDLciByCSgxBNwENmGxpCUYlnrgxSWlA4+IBevhLYwNvGNX2VeuJZmZuEUNCwXHkMwMhlyFumNQYqCHKspDS3NJeWvaNABxM4qlZfIt1PZN2U4qZcRgzIHRnvCsMdnAwRlvtZPhZ+qQAGp8Q8BrcR7zReBFsxlhxxZEaRu7QmJo0EeDQJhih/eCj412yMFwmA76wucROYZmU+g08o3O7xXz8cDh3kRjIFNAKkLL0+sJ3tUN8vM8awboZZDUl571hGdFEFcJvaLLasW2rY5NqnUbjec2GcxseHvPpvXPLm9s1r+xwmpiuf3StjmMjqhySHGxVKEQG/67Wq1Zu1W3DqRNW5i6rpk6zyo57uwgS+CbvbEIh1nOgeFJGByLnrpOUKDAmEd4GAqgqRzjNVTn+eK/YbTISQG6ICR0j5qCKhTnVoURhstjoO2O9UcNoqK3LYWhW3kdix6Bom7SO+YQ5+DpyCbioCdJrDqBwA01NdiIwugLFx1Ox03hnveqGd2VISGXlc2o9VB0s5VaI0tx3KBw7qHHl1TLUKraAfVdpw0UuH/NVtsm0zm9rTdWEDkPTfhe4sFncbJeKK2liG96PhlZwkXmso0nDCI76qWNncWh8T5oMwGNAAAgAElEQVSduPinY6z+iT+mJnQa2VInynEyffjfWW+eMpegjnXC0H4caHUK/j7+bNzWQMASITuft0nvGUPj/mRps8HYxhfXdt3v29tPP2MvbCFZWi5ZUpG+gJY6spyA0MLASqQRkjjRalm73SKH+KxWsRY6ech4UmhchkeDwZbl1fBeypxy0pkMVEoOUp5wI6RRs+4q1Yg1kVJ5Zegbk6hAhDcMp0Z/LdvNRBDA3ytAw8N/I+RliM1JeTqu57ao26JJXzVazYrFI5kvlgyZqfdLmqIG1cjogpJF+LX3iKrGqLY+zV5VrEg0NhVoyxaY0kmhwqywem04zMeBwRLYQthfEEqOevqetExIscLD6lxwnrgn0ISutyo2nS1tMoZonHprUev1MJhyP2GQNstV7BdW6O2blGfVEAfADugyqnH5JyX9s6QUUOSTTelPiQ1xm/mpdZz+LvQQxK/JAKafylgzhfTPM7RThn4qhP3TMNbjY+Bz5qWa7VodG+dKttjsbXBzb4+3t3ZzeUM+8eTxznbwsAk0cqW5hKl1hTwI9lD/L3OcJEZLQv0fYfEZQ+GqNatla6IWW69ZqwGiRJHqECzrgDwR5p06SIQFpNwyG8mhkAy9okWho67EQEvZHgBRzL9yW47JgOED2ALKisHJ+GzUYt1otyjnpIOzPO/VZzkryJFQvQe5bWh2p8qEd74IkNKCzkS6/V6TteRoc0Bwgci63q/Ws3tu9dfG4SQI+jBAdeYoPEdw4Awx0RdxLnlpIwemF3Jx0Cxb7Qa2aBsOZ2JcAN0uyoPTowZj9ZKUbxIqT2WyOWmNOzQrxPXoWAM5xRZCRBHn77qupw7MaYmxcznpAH/RjRVN3dt6w+a1ls0rdbubTG16/WCjh6HdXNxQ7X886FtuOzHbQ8YTHNaq5Ut15kQlhKZFNaW32x1rtaBJ3LEWxNeqZauXi1avVqzZqJNEIaaT9HYp7RL4ru5JsZ4U7gZKIdFegCoI1RQeE40FCLKR0r4jxwzxKiixLEPYCq+cJxDmFDwsCLyuUqrSU/vAKeZ70Cc25c+eQ6u0ohKTexKRIlRm0bgMNBPg70KJlYt6Y7tEvt1L09j4gqz8oTxYRnQcPsKoEb7jDehrpfckGr1LlSbF9wkDmYlwIw/fcA4sRM47vR6jofuHR+pvOdf5lAOIjSvN+SPlQ80eO+QQU7/4RH06LrVkx81a7PzzvzTWLxBKc+Fink6uYMtSzZaNto2LJZtPljZ6HFv/4s4erm/s+uKNzcd9S9Yzs93SCqWiJcU6F0CFM1tRmoHkp3Sdus2WnXc7LOnU4U2LBYbFTXjYZs1qVRh3niix0w3ZMhc8rS90GhWbBTQDVTkeIjGFioWAyjoQxWMFmVRcm/JLfbkSBX6Gcaw3yHcVTrtXwfS87RLADsojQmC5AfD6XM1ECxWD68SKcs5yzjZL5MRhSlw0rVzqFbJQNsYHNcQYIXbALUZTGeInGuTM895Bz2lpuwTypui53bHvlUbu9VqejxQn8DmUPDXjuEucx3A0Yv9xip6Hfl7fMPzzeU8CQOdgFA0yTDs89pialJdxjrlpBbpifE2nPCuih+No8kvPetQTywWd27F5HSoEq2rdVq2OjXI5Ki4Mr0c26D/Yzds3dn19a+vxwGz5aKX8znbFMsOrEkNWdIIAPKpYuQSyP6augzzRsm4Dek5Vq+TV+9qslTiyo10vW71ZT7m9Tu1zj+oorxtzNm1cs234972a1PHl5R54nthb8495dbhg0ZFhVa+T6LBaLYOYmVDSIsEohbfwlpRVofhZBoRprGPOdmHyOQzIO2RA7/QwUOUPNQhQ2Jzoq5BlzmINbKZsUaqRIl7Y6qVF+CuJGAx1noyntkCjDr2Z5ukirQBApzm7Wva4DyhHgac9mU7pe7u9HifgodzjmyPO08E8bg6BiEKmWGgN9IiCaUYY3RGj4BRri7xr2ngQnGgKWNEjP/WsP5Wx+hS51Nz/BACTwIujFjvvg0gTb0bpJ9uLnHt6vOP8uP/+orktPxm5GIjjWkG2xvlWqjY8O7PtLm/DwdymjxPrX1/b5Zs3dn99ZYth30oGIhpCP3g5gE4lTq/DqI4CyBNldeectZt21gHw1LRutUGRcABNaFxHjttsoXdUHGOGnSD9A7wKZAagtDRKduvAC7rRyJsIQJLouId2VLxHCEgihcJpeHDHTyXGtjEr7Al4kZxBQsLO9hD+xkivIuq/Oj4WPPi169WSOS6sAd4TBBEBY6GbhlIyUDEMBhlKK2g/JIGBm4C8sjxrpvag4i5jhUz9IaxpoK9u6EDfMZV9sQzqiN4YAT2nioaCOdKM41Pmip4eOS96Zwv0sJCYWa5WRNYRqsCYSFxxFQhhRKz7xt4fx0Td1g01bcwIPa6ex3qu7yCbjqG1TsG1CDlmxHDUN0uQLuTuHgnxPady1n9Rxpqp68nk3LCO/9UfT1Ado93jXUb5kxrrqQ1p1Gxart624SZnk9nSBrcPNryB2sQVQafVdGT7zVQsJ4izULEe7W0VKxWrliugKb1CwXBoEmMoFhrYqS5RLFulULBaGR4OoTMGYqmDpwJdJxdhK4iZpDC0QH7wYd8rGD3ldDH5ayELI8+icg0WlPJBsZncY8NjYfHhfnnjAAgfCK2RxzopA69PiqYRIhtgWsiVMbPHW+qg0iiUe5esOJgaGwA8syRGo/7SUFoUiJSBUVoLRiG0FNQi8guj9g4bhLYwuqVtgtKDGwfeXyyDX61mh7QEg9prkLhJe3bxzAo5WyyXLJ1xQh/OJ1AQPTzmsSNxMveOmj3kbYWBLUYjPxxXiXPyPNbfS8OLXndstAfhclCf0GtEfvnSWE9sADmEbd2ODeoNm+4LNh7MqPY/6vft5s2V3V29tdV0YDmSx0n3ZnwAPWKExECJCznQBTEjtkvgyefCguXUBHuJ6g8iS8Bgmw0gxhAXhwd1bymQhkaaU8knI0EkVJDw37lnVTYbprUF0r1PJsdiSMEoIKKRSDcXOLpXSmVyoPHlKgzLzUqayYid2a6HOixUGjYU8mZ6RnkcGQswMNdXTksw8OihbKTwOAOY3Fj3iabPkytMryZmEiIYhLXe4sfyiY+GdECrsOUMIuTzWRiap3dUY0DcqKAZOdCeLgAcRKM9lSTlNR2RzkWAlxtW7FX9c7ykFBufG3QcLtOAw4YVG2YcJqfH+NJYM28ee3a3V/fKtc3G5qWiTWt127S6NtnmbTqY2vhhxMl1/atLe7i5sMnowWy/sjwUJ1ALZe0yb8WyuL75PObhtAQ69c4VFoM8gbwR+k3wZGhGR820WqYKRaMBoXA1ArCvk8AOBF1EkvBcy/O52GPSCwY9Jn+dX5v6O12TFyQPsKw0Oc/5x+LKZp4Qvbz4hizoYgFywZxVGhgF8nAgwNJFWkukG7IyiAAYGof5tUHQ3DcZLWKNlcQide+PUBXROYGaSNAcXk9KEQVqHcNAVlTFULeOL/QSSCXBuDyqICqGPBytkiCEcBofOn02rPVyykmY4QrCi9MMPRrJl56S7mODzLjEiAAOEeI4fHaDdWM9BJyeqjLKA8eR55ee9aCjKDZeTCQvcIct2RLetdmyOQx2OOeIjgHqsBdv7P7m0jbLue22C8ujG4lzCJF4gi9a4DeJFOWKdZsIh6H63+GIjjaoig2EtyWq/cMAYLQgUaCDp96osnunDJIDGuJDeOsGyxwWQ59DycCR5HKopbqReljn3gKv17zYUPxk3VFNAxRLS2RAqcIhPKUVOQKjUMFAKTSJb20+FitImsmhk2iTt+VqqfEcW4XfhGnJdfGJeZoHBMNyMMpDX51SGJJFXjLm2iic9P5bAlqgHoYw2Y01/tcJ+poiGJQzwihN9teiBotjEplO+DPAQa+l4hzI/DrS6PXzPE7h4L1944jzVj9eXNYBQPV54W96Hf/ijJUfH04i/OwA0wEryRXhtZSyXDUsrUgR/s8KYIqi4PR8psXEWknOKuudTSxns1bD1s2urbd5G96NbNgHceLG7i4vSKCYTga2QyM5vAiNFMJlBdUDCRoVrFaoWwsdO9An7pxpil1dddYa27pktGWoLMLzNtDUXqSHRT6InDUNg3X30jCYw7AI3OysUpJKBQwo3GX+3tlSrt0EMJYKiSH8ZegcRlqCywxPKE+8MbwWpR40l1egktFsUkVDaPLMVqsFPRz6eJ0qiTAXZZbFfEUyhbyLYC6KjoPQkebQ6qw5aF4PoAtKNzgXqUVseX8hRZqCOJxxgx5V5b0yjBDK5vIMo1nCCuqKPjYSr0VUgL9L9zcj8hPYQ4cTWWMBUAqxOpoAjiMxglrpUGyF0/7lobWvdaLJR5rGYngFoDX87ZS0atww4PZzwGCKARuBEU8ZGD6yMQaKjtXDjy/wIAw9IZgWhwqfF7I+vXFxz/5h2Ht8nM8Do46ve9KoW9Lu2WSds+HD1IY39/ZweWmD2yu7vbm02XQMpirbkIvwslRqx+6MvDNvRZZuYIBN63YwFKtnz5oY0SFaYhU9q+xj1agOMJ0wDAtIMcLiak3IsVBjhHPqgxWJwg0ZpRwJneEL/GRsBvsEbXcKGeExVO6Rx/PQj4grJizudXzoIAFlJhe3iNKPPDJqjwhj89WSSkBgACF05RCtxCbTiW3WS242mHOL4yFERglnvVrbZAKBOhS94sZw5eZggzmAg/OkZ8ppkoFqzMrfwTBMvXGILJx0nwJUQeMpDk89HIUGs9iQ8rq6X3lOUgdQqBlGEHMvUmXCkXWWcALbKg5tqRTh1MuD+rIAPl9L7CaKOnl8PcalG1/PJ/PYiL74pbEeKTnGGwFCHet0bdFs22ibsxEN9pYo8dVb9ML2bTEb22a1tEpJQ5yp3k5PAs6p9IlRh20229Zqtu1ZU2Ud1GPrMEhIbpbxL/JJhb4lcIaZ05Y4qa5al+wp9ZdyGjnBER4k/ofG85II906ng8GpWV1IqZMuPETGdTJ03EFEG7VVhawM4YPYuGRm5BWp/E+ivxYiecos5UiYG8eF150v5pRO5XCtUIaCN2eOS/qg9INFe1QXjaPaOCd6KErFqjykHFdN6Pjy6xB5IozQiMgJ5DJHmsceosJYxW9WmYk5LjnF2HTw6LADFjgN0I0mJY6cMlberkNxNRp2qNn6feIxTnhWN9bYQXxprEf14p/Es5YRhuVzNgYTpt2zxa7ImTqjm1u7vnht/ctrG/XvbDoamSUbpq/0SjBaGDrqPBj/AJS4XKeH7dTabAI473Ws3ajRYGuhD7ZKWlzRijBAIrFSqa/VgB5Dv1jKilqw4rxqoWfhskdCePBiQyG8FXEdiKtLhLoXIw8AImX0ompMx2JH4ojc1CmInENbrpMdhNAUgA0GTynE3DP/bXe6RJVhqKD8oT4KL5V6zjRM94aCnK2X0gL21yjYh7QLmh4Q6gdjzfvU96inlgLnnhuHshIQ1VT9IqC9IV3gvWFd1xldmt4ng+WQTHpWj0SYw4L5hesMUYqvH98UnoS3kcG6J3ZF/0PQ6URoHE0/cC8aR65fetbP8awQLNhhEhpYLc2OLdF+leRt/Dixh6tre7h4y/a6x/4tNYLA20WeWYKAGUKjULBX6KoWu2b1zJqUOG1aByhxu2lNTq1Tt45C4TJzWUh8o/sG+SkGIyMkrtfAMdZQJ59ODnavU/dSlQiEXyE09rk4MLg41ZDRw6v4iEjlwJivs11l4mJpDy2b6FE6ElDk8jIMpznuUWoTMDR4XQih43xAZQSjCDNsUMoRFVGvxygT3zg452axsBxlXOWFHfhR7isP6Hwg5+zGJZ3AcDwAEnEMdv1Qy0YAGN6DeqwbK/9F8/1WxBJnkTEEBwodGavuoYCqOASPDde9LM8tqrP6a2J94eNST2ygXxprhDAd56lxGDzP79kL29yaLaxgw27LVu2urVcFmz0+2Ozuzu4wyPn61i5v3tgSISAHNWG739k+iJhJ+gRhKwClLokSMNAeyjpnXUrGwMMCEa5UClbFd7lqFZAtMHLSYJhl1j0rlYShMZhQIAWQhpirpaFbxgeWVrHCXSn2g4iBkBVfXKyc+IayS0B22UsY/MC2yHwTND0o/2OBl8ri7MJQvQTkITGi1/kMHnJLrrLm1SxosM1mw9aYspcvUXEDQJyAqKVNBzOKiuM4rgu8S7ZpX29KqdxkTQWO/ObJcRYhJEW+9whvNY7jIIpCOM/cMTNW0iJhyJS4kUgBboEbDwyV+X9g3MW56HHOGiPCfn9TosY7jNXP8Sc21v/lf/4HZIxvQXJ3lkuQ95BmEPIQacKi9oXxFQ7DOxigxAJbtYIT4fcKk46/jgGqd4FRJ8GtI77v54W2x3nAk/P4HM8av9Y/Y12t2az33KabvY2GU5vd3tn969fWh5ft39hyPqU35ngILSPu2Oo6KVi1UGN4BwQXyontFqYAQEUR9VYR/us16ThhoSA0hmfFrUQuWCpAeQLhbZFyqNVaxSqRumHI7KwQZFDdSwg1VbcOvJ57YPZwhgltDubQANKBzCrr8Hvlyn8KJ5n/FiQ5I2FzCZaDcC8lCrwXOk3yuMpP91bHdWIAdR4TdNEtBENCzouQeGmbhT7PQ3p6LxO7K/bo4AmLpYSrVp7Mtnf0yDLaEO2RRmOZfrOvKSDRHlqm9dag9hYbO+qxcVhKEIyZwtEUhYjB5K9nHh5APTdi97rxMeX9s/OJ338cEuf+6//qv01QDO++6KSiXR6CzFcPQUsoLIUcSNoae+gXJWEvARHeGuVKea4MEC9+EL2PT+jUCf6sGSv1gRotW7TbNk5yth7NbXrdt+vPfmQXF6/t4fbG5tMx20UQfrJsEnoasZAKe42MLKJjp1JjX2y7oTz2rNcl4R8N5vCw7NQpB33iIPECgEmeRMwkGF2zhRC5zNGJuRxKCAmPH3sc/Ozyoo50EoEOyoDuGdxIcO7Hz2MPACu0onHwM5lGECh3UXOBXg5sMd+jUr5GOeLYzoOGES3hpXGdtVoa7gJtRijqIba3+S3XIDmESXeBkunXo04ZgVgqyagpndN2wn2QZrHWnBsL0hRfX6nRkvSRCaspb1UpznuQcRzyj73kEgFcxyJq2mgiOmSkXRyHzTzmiTk7bjMH6cu/+1f/RoI6E+aMNhpNTU+r1lgYb/bq1mhK+BolBciUJJhhEiakyd2j39E9qkINJ0lLctINXf7Gf/V5XtF31lNGHBv+jzvGu0Ldzzvuu45ZwDaZy9uo1bBls2WbXdFmoCbeXdvVm9d28/a1je77tppOVUOk1Ir0cLEdA3cCSgw+L8jz1UrNakCL6w3rdWC0bet22latwRCTVPEfOS3AIiopkoCOPlBHTXMkU8DTcjxlGeMtM+Q0NlpHXr14z/JJUTkmN9ywmCAfk9EcdbeLEEUPHhJGC4ODEHemwK92PkrIBMI/vC4howDWQL0QYBbSAqwWeTf1omI5VaoA2XTumWwNQB6E886Akgem6mGY3YP7wY2R3GJpELOuiiYHiqMHsbaoW+bUNHWwp2g4rEWH5oNoAHZaXgq6wX4f07z5hBIic+vIa3o4fZzvxp71VK7qv8v99X/tP02AGi5Wc9XzQsMydi/E8rp5edbZYLTvfXBOhQRIQKJgzrAGol0MN7C7YScNQ3rDaIgD4/iCg6l+Ws96fNFf1EDfZax5PIzd1pb5AkGnLVQTcyWbjcb2eHNj169e2f0FiBM3NlnNSEKAFyyTxLC3NWegaiODlwQFsJqvUkER1EMY6/PzZ9buNDTzFQJsQIur+LdklQJ+rqnME+qSYN0r3MViB3oMjy1whyWOULCPjc/DY4bp5OCFBvUweAsBpXtDL/eA26wFps3Wf2a+B4YQS0GwVRc3k5GLwwxObp4T+YCWw2hX8LaJPKbnoS7U5sbq7YCLoD2F9ecDtKAmiZwa8i8cxYHpegh4wxR5SJwqPIAAfCYbo3IQ5uyoTHPgtYLqot83glyUQT0Ko7mjZNMA/BiSd81mFMlj6rM9jE89u5NAQjnslGeN129qrH/tX/0P6cELOYES/sUSQB75aSEIb0GqM4hYB0J0DZImjYbVWk2rtSHZ2bBut8FdHsp6EpTOkDO/gceGc8qQ/rSMNT72uzztF/HAOyAQuZxVN3sDV3za6tj+7Nzm68Q205kNLq/s/u1bu3712q4eb225mFkCZYeCyPAJAB4PQPbwViUrWsVKeSDBkovpgunUhZfF7B2ATgiZoddUsEYJpAeMQyzQm2J2zn5XSvV78ZxgyLXans8EHtNzUX+mvmh0b+X1YVB+j3AfUNdlv2tR3Fwu7tB6RnUJkvixOaPJMIytCER9AVrg+0qvl+LtOjoyOH5LnjXPCA30SxgWiBQgYqxJ+gfZREg1PGShDHbUguuI6QXZV6ozw8m4ABybAYIOFI6BPBjlo2VUI/br3BKDyfAU5sO7DItJX8eZuMHugyFSeibi4qQ86FAqdE+Ld7mxxmE4LsoRZve0xxPo4k3kYEP563/1P06OvYmfoCfibjh0/ZG39NeVrWylnIrqCKPReQICwPnztp29PLN6s2RW3JFHm+yAGILGBc+DG4xQpRzmqci4uYC4WSiUSgB84T15NYHHMX+8wbzrOv6kXvZwExGAcbDj5fK26P2STctFG6JEcXtjj//vD+3y8tLu7m5sPp+xaZpRSqJZrexWod5PznK7HENiyMSUi8hRK2wEeP7s3M67XeawAKyg9l+t5WXAZRklFCnAF6ZsKTZUtpKhfIJ82axWL1mrXaPBk64kvo4V8pWAjO452uLQgDViTUYrTw2jn4ew08kX2twPZ83gdyRzBfKBGtoRrgrw8X5PpE00FMgx5oSgU1qmVLAtp+KJqywJGczM8dbAbOjXbAF1C527QC70FqNFbhNqxNgsgEKjob1EY4cX9tpvzuqacpe28WFEUKBJshQlyRk0Ohx7S5ZjIpE3N3qWlgIQ5l7bGUw6VpioF+6v/w7H93mz8XqLw+fUs/47//p/wlM+idxGlpAm0HFbUQibMXoD/ye0LIRWCPWKFSvBO9Sr1jnrWAdeo4vxik1S1NA9gZ12TWqjbg5G3QtNVlO0zi0U28gTPUSYj3eh2HjjXfGU9z7++/Frfpyx4u/LSsvW6FYpVGy1WNvD60t7ePOpXV1cWL8PLvFYkiQQQQu9nPA4vLYdAmOR40uQjSkhP61SjO3ZWY/qiUgzoOvE0Dio/iMsBTJchSoFx3aUaTws/IdoBkbA+my9ZvU6gCvpQJE7SxIHNg0BLSkaHNrC/bp90ZUwn7YmJBnhPQj86HP1e+/HQH1YX8ob8T9oaEeoqsntSgOYU6bPEZ5KOsGYOYRUDAufob7lbLXRuJC4i2hDlYogdB6UHGlALAMBPIN+KTZ9TKEP83qiBu/JRMOjFb5L5SKoSREIww3yPDnjwYdmenrGLGLkPXgHAYeyMGmzQlYdiT0tfo4nuR87ogPP+u/9tb9JOzxk2eqWxwacPpig5J6+np3uhCnlEUP3Agy4mGgEBAjkBB/yyF3K1oK6fatuZ2c9OzvvWa3bCIV0IIwgrQocUDeLJpMp40ssF3GWfVGd8pynPO5PEwbzDh15Vn1GIomYRs9WhboNJgtbXr22y4u3dv3mrT3272wxndpup7k1vqMDbGKli+0eamyHh0XXTb1as7NO19pNCYvXazUrI/zFqA6O44BHzfOeIeflVDtOlkNpTUwq5YBGjjL6ZhuNsjVbDSNVmMixdIvTXduNNuSacXhM/VwATQXM4UGHUI0G7q14rgtF/Qeip1BW1HNDRITNCiwpNJTzX1QEGDUdbrwwIHw52wqfgc3evzx/XK52UrUIk+WxCYEthhTc1yk8K7wvxOq8ZIX1jM/AyBPnASsCWNpy5TksV6o40dEkwJROGETUjjf2WJdJ15CjhhMeguezsZd2++LvgsGnYNWRTlP6jP79f+s/P2WnYYMMRH53CTiJ8GrelEDXgoGS7UEQxcn/O8tx95T34O6L0C/RuD4l3tADKlsFYxU7IAp0rHcG1cCGVesoxpesUC5QwwfdF4yeHTwIT/D/b89K5f980dbluq0bPf47Gw9opNevMBf2kmWd8eBBHgyiaz7zBfeDdUKsgBzLLujEgdG26k127mBja9QaVmmA7VRiDgsvCU8NNhMNuAKDVY0Wx4CxSGJFfFlyf3KgBpas04HEDEj5SjGOsQGaUIiefLE66INbDg+HhV5AI30NdVMJksFwsejVbK7NQCG/1gmukxPQMZoSzd/snlHjuRa3wChf0O7V8eydSeUKDRpCpbzTw+U1jyWlBcmlajOB18YGwv5XyrdsbZ8HJVMN/jQqlHzQbcTwW7RKqTgKBY83NPGSn3pWN7R4PXrzuRsv/vUS2buM1d9/Ogz+N/+GOhBPmWzITz3MUYRDfRMZH39A/oJuDN0oT/gRDgMOR40OOae2+tAHGrysh0To1tANyTHsgzfptlscbNx73rV6u2LFmtg28Y4W35jjne7PyrMipAU0t4b2T7lmuc6ZPRZLtp7N7fH6xh4vruhh+zeXaQ6LLhctyjDHNUwFBwkP+Wcph+nqUJOAZ+1Yo1q3ShMcYdAOxXiSsYoDXIHRwlghfcqcNZM3pcFuVBtXjRbaRAAGlQd7byzvHzWXMo/i3hWr0xePo8mLEJ7iffBcALXQiM9IivNiVWcFVzpP2qU6fDwsRFTMuTXwkNT/BXkjq8GnHjIQN+I6JuOs0H3kGwonxoGdRWPzSXprXp8jzjLMxDYmoTkuZ0Z7Vc62lcHJFjSpQHVXV9/g+0HijybLcVOJwmDfZHis1HEdYR1R3Zf346iN7jhPznLWf+M/431YP1Gg4z7m1pGGt0DiZNmR0WIHDSghQCGhdUWqACov0mHwL8S4+OGU7oC+D3Y5uOYAbIA3SikPjbKn7GetZufnz+zZWdvOek1rn7csX4Va4ZaePnaGjeIAACAASURBVL/R4k83Cjx0eORQunDvoQnchwZ/bORxqHxqA0hDbu/dxbBfLvRETj9fsEX3hS0LJRvOlraAzOkPP7GLyzfWv7u12WRkOfR34prBQeYtDqMgRXq1IvprixBaQ9N6SxpOrSbRUNZca8hDa1atuLohhNLELa6VkVsipC5StE2pCbwajAiLRgO4oNRYxxjLHub4wFMJL5DHhS9GSI0WtZ3lixDBxlkirdHjhxHiWVPtj3xbiXJjs9Vkt4Jtdxubz2YULdMwKOTNmkmL1jcAjVgTmKaHf5drGQt4xDgWKZdhrEVc9oBXTqMUXpvyXo8UmPOGa54vVsEIXT7UbIMw3NO1UBtGdIc0xckYMHKWgGDcW+TdC4XO+B27qiQpkxrnkQEee072sBJhzMTEfUNygOldXjU1Vs9ZvQFWMbQMxxkMPEgUCmeLWIZIvqSDTSH34UOEAXNSNziuuoG5WlUgAn52YvRmzUXKm47QBYTvNZqPFUJj28V7i8WyoVzU7rWs02vZ+fMza3VqgSuLmhq8udb+fhNCcu6m8vrsijnmjv4E3TnHXl070CFVDL+a5spWfv7CJlaw6XRpw5u+PVxe2OVbedjlZGwJ+iylwiaSg5MdgKjiehOoI5bJcgJxAtKcJMnTYNH3ippqQfREosJCVOGF0WaHxoBSUW13UDZk+97OB09J5QL3A6WgRrNqzRbm+ahJwNvXvEzDqesq8AUIiqTD1AjcQ3FgMllAUBfMa25ttc4QWJ5WoI6ogAolYSBEXekaBOyodqu6PRhD6QYbNkjccW0OagFUBKC6mAMwXL+ciys0WWG6pqJbTqobciAKpzcJ5G+8swm6UpqH40bnABfCbXy7kWozVD02NrZT3pF/P1qDPLejKX1+bF9vqbH+B//2f5HAK3iIImPVLkDC3FF8TjQx8k58fbhJ3gXvf+d/e4dHQB63kMwEgonmaoxBRImg3pJBs36n3sYNVAegQr9aYuu1/RYGjSWCUoTm2EAnFqjysxdte/H+C2udNaxMUgCK5oswJjEMQ4JRoGx01CD840Lpd3na9PcnjBWGsSxVbNfs2q7espvB0FY3D3Z9dWHXb97Y4O7GpsOBEFD2jjoYEzpMcANhH9vE6hVInbaZtzoxwInvMEzUXBHOohaLVLVWaTD0gzgbyzwcpYHvctDqDUgnSPp7bKRGY/c8uNmGgQF9dqILpuuBROCdO0GkLYS2Hlq6QRAUKgkVVhlmR045RlsAGKOsa5LYZLYIDQAwODz7Ip9X1iGD7p4t658x8EIPG6ZVesQUh7n+O/ctMAQ3aGdGDYbjtDPJ8+09DTggtgyV8P+ijuKbBo1QGU3suyTI2WSIuEpTTxlLsYdVyBurpug9xwwmX5Pxv9xY/uZ/9F8m8Dpi3AR4yJlM/Fe5lYtWeUirRt8wWTvko7qpUmSnqMsR4Rl/L6HGyL8FrAgRMAYJUxuobJValeFctdMJNr+zhBQwiHStbIfdGbkEqGvovdzmrbSH9hGMvmxnzzrWOz+z5nMQDWpUQYBRMEw6EpaON51TP8ee9Pjvn2esJQhtQy2hULZtq2uLSs3Gw4WNB5gNe2H9ywu7vXxrE4woDAwfocTelI0tCSLce3owlHQ69Q6NFR7Vhb2rxQbpiTJYILWSHyXYBBCKM2aFEtPbltXjioVIGGFL+Ef1yhAFoUSELh2EyBU0FlSKGI0VMIUQceE90LAJUUm686dsIaVJPoeWIfhW/F5UA1DKQ2cSkVgSIsIw5dA+B0/s2xYyPzdWR2RRuvHNw88hVUNMXUmY6ROE1eKFj24j11v2Y662mpRO3CWdgh4whRAtUjqWXPjQwB8MGIys2LP6KcS/88/3hvT43p0i8h8bLI31b/2tv01SBKB/Dwv8w6Aq72/yD0YowR0i1L4YVuAiIVkZCtnO20TO47lGesO3S4UXjgKy1XDPvkOctMYYGfVia+hIaXWs0lAY2Oi2LF/ULNPNam3L1dzWs6VtBkuecl7iOPxG7vX8xZm9fPncXr58xhLRYPV4wNhx1DP2nu/ypD+JsSKnqiFn2iQ2hSD42Zk9lju2XsxtdHtrg+sbu317QT7xdDIi1xVgEaIbFfslw5IncUIVjkahIbZYICpwxy+C1yuQiaJr7CUNLWckTkjNAeAT/hWBH8Yr9UDgfQBRsNDRiqfpdkFcvJRnNxCm5e0TdRPxfQV52FJeoaQ/Vw8n2Q+ah3HLM6rxHYtejfAIh2EolQaiAomHIwxGu9xmKdKIEGN8JoZbZ2mGPxvwhb3vNXsuyqVjL8ygOJSY4EF9s8OU9DjnxH3BoDJcT7yGoViJqNN1lckKK0DyNNNnFltqJX2rSMExXlse1saeNY7ouEkcpWPxe9LN8B/+4+8J/gpEZ1o8xwagpqmwRPmDQgP62uABmF8gv0Sj9gYcTUDf4n5KshLKAsoVVmspB+w2az0MjGsgEggJuwUNVUCBGoPJyCFlS90LBLaQmwFgabSs3m5ZBbpAlZIlpb3tVlvbzOY2H01tOZtbeS4BLA3lrZCQ8f4HL63VaVqj07B8GbIbGyPnNyB6MhKhc/FX4FGl09AOPW5AMB1wgm3lc1YAMINOnVzeVpA+6b20VaFgo8XSJo8jm1zCYN/Y7fWFjR7uFfei1QysHgI4+NSCJbnEdpuNVZMqSzQIfcElxs/gF1MYPLS/EXhqIfyFR4VxwpCRv6J5QMYqZUUATACgICeDJnHo/OoZo65JUbbgcfFzvRGQZjQVVIOHzgM1Vs5NVhLz0EB8cDULeEhGDGH9BFII5UkphYpNFeeIWjAIFzJmtsuFafAY76gZtfAJ6MNVjzCQY4/2JNWiz46NQMYhuVM9UhAuRLrwVkFSEpdLzIYUKIUyDsLvLUCuAIBEhoSyGNwJgbfQrI5zwvVwfYd17KF5nHYp5D1EvNOSz1GUolQ0KxERGfrt3/2M74bspOL9oCIA1w96oPfnB4nwLba1tJFXOxkXF3dQsWHI0eRoh2y3UhF6a8sxFPI2bECezaBPu7TJaJJSzAChsxMDpRDUveDJQ1CE6hzCImTTuLkF6BehS6jdsFanY/VOy8oMfYs2ur230cPA5sOR7RdrKyBsX22t3W3a8+fn9uK9M+uddS1Xl/4tHwA8PhoXCqhTulZR2nqR9vF+Xnj8rtB6VSrbutqwWblmy03Oxv1HG9/e2O3FW7t5jel197ZLNoaoDVp7GMiERWkFzXkp7VBDhbp/zZrVhtXQm1rUlDSGuaAkkrAgXWKEr8g7BUaFEg+oiQVNwaNEKMZLlqrMXdX6pqjG58F4pAWbdM/M8lANBAuF1wQOA7dd82sEtki7VyyigKKl9UpGQWF6OQwUtU165tzenj9/ztcNh0Otg0LFpiSVYHZPCOMDC0pOQ5s81fhpwPpdCg75/FQ+RtX7YcD4YlgbasTj6Sy9blw/vhZLNRq4wck4NfLEc2NGF2FTiPEc/B4e0402PdcjNf+n+WmQsVGcmwJZeF3uH/2T7yfYGUscHaal5jQ0DHLCg9K4e9XJROaXUcMjcYeLSMweIkP9jup5oqNkjipR36vEnzUQab3c0Whnsyn1e/BwVlN46hVHHyyhLrBY2HKdUcTEF0biZQZK/B6lmmrRyp0WjbZ+3rMmhLTLVdvMFjYcDNghMx9ObDWeWj1ftF6rY92vtKx33rXuWdcKZTDHca6oDWtbYP4kwSJy0T0k+aLhshv2DuynfNl25ZYtaw172G1t8jC0af+Beezt6zckUuy2S9O4Gqjj4UMBD5vltznLoaYL1YVKTf2uxVoAjwQiwWARpjL3B1kCM2Nb0IASaARuMVUnGBIj7AYrCSEyCPJAclGnVJ4WGywMWzNSfayH5t5wdk+9KrkZGG5R6ovOh1OgggHQevypF4HLCJ5YHlnb8RoN8RwepUZ5eNsNsArWbTW0isJnibwavjPPBK+ojcINjNRXor1SY3QNJixqNiiEdjyeWyBRuGFyjYfJfTHV0XNxX9B8PdZJMHA3Pm4CkYian1cs9XIc6uq9n2Osv/17P2LOul8BQof6nBgocOf5fCPUr3ADYbQAL3Sj8ACdjYMHIug9eyCBnRdGBTrUDQJ3IOtjhwICyCnZAh8ctKIRTxMaLXZYeGCE0dPpnN/LmULd5WxmK2j7oGsC/66hhQQEFOOkclbttKzxrGftF+fWOusR9dxDH/h+aA+XtzZ6eDSbYIxE3jrdpn3w4Xv23vvPrd4t2T6HUGhrO4MgmuRAYSx/UmMFjTK/Q3mpZJNKzaYtaPGaTQdjG9zd2/3VNTt2Hu6ubZ8spL4QABuQJQhAoSaNkk6hQu8IfeJ4Eh3pjAxPZWyoxfZ6PWs0we3FFADxe2Gsyk3V/aPcEXXFxNaLUAkIxkDvCMWkEFb78Gf8XiG4Gs8B5KlUo1k4ogAqb5LCiDyeexqQP3zma2pMoTnAJV1gMOfPe9xQ8NrZDLVO0Qx1/MwJYP1JzCwbx0iSBHWfYKyBlxO8oG+i7oW9pBKnP+R+hc/wfNZJE27U9MJk8GmTS/PLXC4lWvhncRM5MaD50Lt+jrH+k3/6x4mMT4yOdM4bhgehwdhDjbATsjTIHQkdHkIZMVgNrVU4aylGBEg6MFKINpIogSK7pnALDMAGu7MS2si8SZiynrjpeg++EUKPx2Obz1chfF7YEj/PFjabz208G9t8MrXlZGaL6cyW84XlEdqhjxRSH8jb6lWrtBr27MVze/7yhdWaDcN8k+nt2AYPD5wet50vrJIvWK/dtecvzu3lh8+t2anYOgFxfX3wMH5Sz8qohYssb2vwWKt12zTObbrZ2cPDgz1CTPzq1u4uLuzh7spW66mBn8AWiVyRmwfQb1SKwHDCptQqgHyQDaBSiSJgCqgbFkvqPe516GHbTRAphPCyAQB6uQFwkiBZzvZreSfPhfEzOoJY/imh40fc5Jg3yxo2AVxtlOQsMwwXWMWJeeRFB09IQFI5GYwQ9xKb7WojVQtOv1vrfmMiAFYl68qNOtfWcqmaree1wjqcb3wY/YAAIQckz4ovD4PdsD2XdKNxj0fBgLBpucFR4dE3AFd/YIStjUP87DBw2SVWww4QA0wx8HqIGn+Osf7v/+C78OGW5DRwV5IhoTaXQ4uSCN/IPxGKJDtNDeNiTTAvs2Cl/NZqVb0PGxG8EBwmiCIi8WedAtDS9V5FDsBFD+QaPbOBRxy6QfLlpRT3QFcrABCokFeDXAi5xHq1t9lsaevlmuUcCE4vVksbTSY2HA1tMpzSgNfzpW0XALtWiPlsg1i2VrTmedfO3n9mL7/+EXm45VzBHm/7dnt5Y5PLCcPwWi3PGu4HHz637nmbJAZm5AyvRB4RmUG0HveE1BGOQCp6oVLZttslVRAR2SI0XDQ6tm20bLpLbDCc2ODmxobXN3Zz8ZYGu90s2EuKCIRBOT4jdOpgabTyTdaa2agdPo+egFFmAIxKJebpANi6SA8obQrQqSLNYpTNwkIjIylMNFeOqg0cbXWUPeVzgBEipxd7CumRVBLxK89P0bcK3rdkamjgYVC00iypZuCZaMKbA0NlGqHK894hJNkgKCWi7gmGVLPZIa0Qoxw95JVYWhBQC7RCEe3gwcX1da8Iw5ZRiQ/MjQEdRVGjOUPjAEp5/itMRn3AHhorDAZwpHXuFE1ueMXigaYUN4ows1YppADVOK9NvazTPCjoENbX//F/fjfZb8XpZKhHfi+oZAUrN11BzlvVVFagse4SClyhIrjZrrmTVitFa9SQuyAsXVExXowWPNgKUeBN0LstlPKWL6mTBXRBKs5h92NeCA+hcAfGoIFK+Bw8MHSvKNdCr+N2m6PcpWauCGGE9x4Nh/TGw8HEHh9H9vgwtOUU4JYkQWD02O135bw1uh178eH79vLjD6zz/JzebNh/tOvPXtvdqwvbz1fWbTXtl37pffv4l77CDphNfmPbPIwVXqVgm9WWaoEkgUQN9wJZMuONjThvW1uWqjZtPLO5lWz8eG+T+3t7uH20i88+s/7VhSXbGSMXEDq4gDGLlayfndUSGRyoiQiP1V4mFQSQCbwkgL5VNEecn59bp9OhvClyVo7wCFpMCp1BFRUuwSFaRZV8QLHjJo6uG7agATHG71RugnibmEheZglNHWGerKSCwoSBoMjgixrv8f5V6DrJ24XGdVYCsnyX6Rly0v2ec2gBntErA4jCqI0tsI9FCnTSR4SNIA13UT5aiyhBobUwZpLgZTh/z4XBVPLrykJVRAl6FrzPEC/HeYXI0L2yDNPr0roGgltH/Gf39H5+vjHEXt5D89zf/99+J4E8iCOuaFTOhQS+0gQiqRAGDxInhp+x44KUgFH308lcHRX0MjsSzdvtmhV4M5DfIozVcCQ8cE6phmAWHjZ5rBUrliVzmdbJduCxamK1pm1Dp0cLS21q8PjImTD2T7kvbhgajAFK4cLhDeC1AWAh9x2NhjZ6HNpoOLaHx6E99JELL2y3XjMKALm7UK3Y2bPn1v3wpX30tY+t1W7RuK9vbuzqh5/a9m5AmZb33n/P3vvgPeud9ywpPBiUB3a5ouUKFUrhlHfL1ECJlr/DWOGNNnjg5bLtGh0b76s2ms5s8vBot5fXdvX6tY1uL205HZJOyEUUzVYp7kqcsQo+ML4RIqPGSeYQymnwrnQvyi8hDXp2dk7uLufHhmkAYjiFwc6o96JXlGNAVBZCrRPPH2yoGlrO0EcbpE3hWdF653VLv1Zf+AqD4ZEhkCbQCJ5YZZuwAQXE1btwVJahpXEEheeNbggw1jUoqqGJAGAUXkuZ0wWGPOuLNesUEM3wFOoGO7BF75m39S4jNnhVA4CVX4c7Auc2+zlp3SacduegFf6b3TVHwKsMPD299AfCNuE9cc7teX5qrN/5e7+dkOepAio9BcSqqVRHnih6AoUegv5HdcJQtMfU78f7ocjobPdiP4K1mjVq425XU3rJWrVug8GIRtdtdCxX1I0dT5ZWq7at2MBgXqj0CZig1ORWRGksPnhWwPtoYsYCxy6NEAueFgRr3ATnzTqIMRkDtFJBXj0HCcddzGcrGwzG1r97tPv7oQ2vbm06n9l4ChAL78nZurCzAnRvz3r21V/+hn3tV/6CNdpthtivv/8je/WHP7DNcGYvu+f2ja9/YB99/L6VGjmbroa23a8tnxM9zfMdf4jc6aPwmER18G5tY8tSzaa1c5tD12k6tcf7gT0CeHr9ym7efGabzYzXTrCaSPje8rsya+LotEEPLJq/4WF5D9BDyrKCNHM9/0fuB9AJvbIYiuVC4J7+MAVizREeNohel2XsUKeAZ6XRsWdVdVKI6mFDQGgKoApAZDoci4apiQBEjzneEptsBtalxoGp6WEolWa2AjTS69xoPGqAoDjWB4yThIdaIw1PnbhDzm4Y0+FGxfsfokMPjels0pEdis7oCZF+hOfo3GIPg2MgiZ8TWkQ9LKdhRlpL/uwJxh5FXm6s2WsyLSffoJgCfefv/W6CxmiYKUAHhDc0OnjUIvLTJZE+5DkwIsiyTKcL/s3yJZvPlyJ+Q9UOcPVmzXCp3ahapyaVOXhFLIrLyysrF+vW6dasWCnaw/3E5ou95QoJd+1qHZA9Ngb1eCqkFViFY9ATIaxeS7MWiCZeawk4qBrQ5IsPcpMKr6Qxq9Z1GEY2FnA8nthiMrOH+4Hdo+45mtpwMLLJCKyija1tR0mTSrNhL7/6oT3/+sf28Vc/tkalbpefvrKr129t+PbB9rulffzRC/vqh8+t1araBoSLEJI7auoP9yCXpTwKQCMIqiW2LlXJJV6V6nY3HNngHqWde7u/vCCveDYZWyEHJV3NQ2VXCCiXVrBqkIWpF6ryKokkP4GiM9IgwKPSC5hQUOvAtHbI0EKAG2EljJQgUqlEtB+9seQuF4P8aRFItLwtx3wQXNREd3wGgB8qOAaU2MEvGQhSIXVQYWPGmnKj0PMNSiPUcEJoG2qUEDA4kvEEmONcXA+DsVG4WqPnu6jZgyzhxpF6qNAxo6HNAUEOdUs3NhmOyo74fAJfW0x4R9QUh/yB5BCm1XsuG4fBHtr6MWP0l56U9yfzuG6g7mXTzeM3f+ufJUUYS1UarvvthgR+xe0IfVc0IJQ2gOrNRok9DoZWrTZtvtpYEd0JBtaHQlmMQgQoVCvn7L0uOhc03BY5K056Ntvaeje1l++f2W5XsIeHueV2NZIykmRl1ToYM1XrdhpkQ2kERZ5DftebORX+cla1xWwVGqo1WRxUMoRGqMkCTa40JLWJEB9gDhY2BcqpPq9p3ezCSBICVYvJ0kbDiT3AQB5H9nD/aDe3NwRAEOLslmsr5vK2bhWt/dX37C/9ld+w9z5434qLnb35/mf2g3/+Rza5GdkHz963X/5XzuzZs2dctAjNXXzs2LMmOYFAQK6LAGl2K5sB/T77CnnF/UcY68Am/b71b/r26rMf2XY5twL0nOBd6WWB4iH8zVu92rB60MLiKIrNJoAwawJOeD4yMDCXcizlnJ2dhTy2prIOkdyK8tWCqIlQ2mffK1IX58mydVFtZQCTqPLP+T7erqg810s7bCCnSiZ4x3WWmLxC4MZIsIrEijCiEsOb11k5ht4uJ6kXPEUPuQV25hh5YY3h+ESSOXlAnUD4vW9WYCf5zCB4cBjtfCkJVkdy6YlD6QZ4CO4T7sHtbT8lXOB8aEiceyVrwzHUoL/UwLIoKsAxWSs++hIVRV/HG5ODXvSsv/l3Yax5A/l8vkQekLcdyAyQa9zO00QaF4/d5fnLto1HIxuNFhjnQ5Bnh26J0H3isXw5n7NnDc1wmU0n5Jkin5zMQX0DGri1XvfMHu/HtoxU5Pyka/WCtdABUsvbZrVQg/JOaLBzXDnYaL1l3ZFoZdAmQrg+mcqLql9SIx0g3qVZh2rCpjxKRX2vDMVALsfcldnWppOFjYcjkike+n0bDIcGTinz4vWa96LT7drZtxQmQ5lwMhjZH//+H9rkR1dWzZt98+sf2MuvvrCkBpQ1TFmjCr3SBpZj4PNzAMuwk6/Is97mq7ZqP7d1tW0PgwFVJkb9B7t6e2X9mxubDPs0WCapCIK2W1JoqZJYlOQne0dZGtnaegPwTYwi7zyBx0TzA64DixuhMbwtiBNu0BpHCY+rZ++hNHNQDq+SyqBHC9jM3CDS+ivzUhFqRHRAbowNWcdzL+OAjeex7l0w3hHPZ7lQKUfEhsNmbhmMenaxAftaxbFWmxVLhZg5hA1fkjNqNPfQGMdfsdc3m0Qnryogq9mUsga0p4aDGYkjnm4RpIym9fmGAgMHTux/o6cNbCd/jRtnLgzuOshbIzaWG3zu7/yP/3fCCWA7EOOVs0mVo2C5PXagzD870CRrV7M3vsk1j/pZucNYYt2qRtwv5lNKbcIbDMbIa3L8vA7GKs6WNls+3W3QuIzKwVkX812qtlosGB4hSEfoXalgElvTpuM5vzXsd2HT2YRkgHyhRXI4bhrOGwsFP3NxhGlizIkMkYNkOx0pprhYULOAzAq2+uVqYY+De7u769vDw709Pj7SaFmsaFas/cF79he//ev2q//St2wzWtnv/85v2+//P//MOkne/uVf/Yv23q9/lc3YsCo4fBgPpTnBktn5A0eZRn2nc8x96XQtaZ3Z7XBmN/d9W99P7fHyxi7efGaPw3vbbxfMO8HN3ixX9PytSoM1c6Q0IDNsIMmJ4VlBJtTrp6qfyDvBKLEGcN/Oe10BULUa7xu+amGCnRsBPSO9qNYG/uXaAHZPAFK1X30lDHl1/Cq9K0J45K6u4O+hox/fwSrmpyHnRHeO6HxBkysgrW7kCHfV5aP0B8eEsdabDYq14b21WoMMOaRzcdgthFkYiY/dwOdsdituYt1um/dvsZzbeLSw5UKe2g0+DVND1IGrJrHDlRwjoAkhr0c4QoexUWiG7EEuG4CoOCTO/Xe/+Y+5MQLFJT+UBV9gGKhvZup3aa4FOCroB7MpmU4Ck7+zB+fG2oTebaMuzxrg/dFUNwqE/nYLYwL3NpgI2Yu/ULKhyFh+Z81mhd/saSV9LbHRcGZrQPBWsDFmz8xmDJGxozP0JPpY43XA0yLQQOiLXVZoozxcvgC2liB6LDKczwpoKrp6FisDFxplKqkQZLxTfB7okQ/9G5vMp7bebyj903t+bl/5tV+1b/zar1qumLebT17bZ7/3R7YdTu39r7ywr379Azs7A3qKz1kRkhNiqXEb7IBBDbOws8VuY8v6ueW6z62/Wtjg9b3NH8Z237+zt5dvbHB/xbQFpSK+e7e34l4lF+TVYDnh19jIvJHCDYsc+5BnucHCeJrNqvW6Pet0UeJRaFzOi2PM2iQfOIZiySDdKLkJhJIPjuceHGsImx9CZrCoxDwK2lus8YbJewF4c4J9mjuGUYwwOAFHEid3IoFOR03q4kWo3ChyP56rBNNcjA2vQaTlXs0xBVA79Zl+bIBGmhEEYgmom9gEhsOpLeZCjlNgLOIi+yaA40Og3I3NP4+lt3B/FBZvqJfsx/LrYfQQcJvUs/7t/+H/oh2S+xsMDo3LvBmRqnsWyyus8Tk2vNnhZsXuHXBOLcD1K0wVY22uYPMVCqkAnrbWaTUtl9/a41DgUPyFz2NOwqLbjqSLaiVns8lM3TqYXjZfkl3TqDcMYNFkMqW3RR2ykAc9ccpFRo0dgC3LFf/GBQGof7mw/WbLUI+dExs8nIIlmGvKuDRnm+VOPZerJb+dOcMFgV0xn9huvrDR3S1HQKJ/tJ+srNCo2ld//ZftN/7KX7bzZ+d2/wef2B/83u/a9ds39s2PP7Rf+QvfsA4aCUqJbfYr2+zWhL8A6ux3aysChSzkbYJaX73FvtjlvmB392PrX93YoH9nN5dv7P721jarOWVaEnjuLQAoDAeu0Mui9ZHnuV4x8nBvcGysDgohIoMXhHeFwRKAgq4xGE+eu6LzhLVzhcxaMPdp7QAAIABJREFUaDj3TN4U9xEhpzOesFEy9OYgK7HZPLTGz17PdK+a0hIrAsywE0rBX+SZGAiS/5YR4/e+gai7R/kgdKzhHdcgV+zVDpp+RrEo5DylvGpDR1qE0BeRYK/X5TlPxjNOdHeWlxsXSzWBgonfEa9YqR3UHZ0TKDxVcCAs0L/SfNXPg33HkdJ/7r/5O/8wIUSdrK0EpIC9rUUaBNgHDl3T64QCNEGRvAYt0QszD9Q99dAIxooZKegOwZRtLGIQZeZrGJo6z9stQP4rG46fFp9wPtQB2kH8GRTFpRUNhiVUmGUMaOZwt8Xva+QQL5cbazaaLOy7xi12KA4z2he4aDnWgjq+iW2Wquly8VRUCtkVUQdGdJFwgtp2rWHDUGcUSDZXLXMDtHVr28WcqPlsPbPRbGy71cKWk4m0heoFO//ah/bRb3zLPnz5gdl8a9/7539g159d2HmrZt/85of2lY+f2SYHg4UnCAynHXLOvFVyW9uv57atntnkrGPDXMEWg6lNLm7t/u7Ori7e2P2dDBaouJrWt1bYF6xdrVm9XCeTBteNiINjIeiCEFXISPy50SsUd/Qm2OSgrAhjfdZup4oJrpyA8h49a1D4wL+UkAlzXIk+By0kCpGzTqxnBpoqJ+pVRKZI10w0Q8k9Fzqr8DNCe4aMK0RmIEBkE+fSXDPi3Qr4KtqCIesmDPACa2lv8xl0nIXuuscFt1fn4c0AauNTCUYRJDwserRRNcDG4RuLh+KOuuO1uIfwrDFAxDA7FSdXVIJzh6yqN7t4KEx2U1CuSD3rf/8//aOEuVpSSyU3gJiSgbbTAd26PezxGD0NjYOcVmysMIR8PuGOT20woI/1GuN9XzBg0+DnKeDwHRqaITu6ty2IDzt9rost0yNQExfIJ3I7/IubIs4tSkS1asOWaL2bzK151rZGC/NAZ7aY72wxS5jfIQxDWAwvg9wL09vgkeE9gVhzXOAGi0NdKWBjIZYEL3kHZYVQBkJ4vFqubYG64HZNEGcxn9Bbw2jh1VFq2QJo2G1tnU+sfd6zX/n2t+wv/eVv22A5sx/809+zN9/9gb3X7Nq3v/1r1nwBqZvEEvT+YvEUihobuDercOz9/1fclfZIdp7Vp6q6lt57PJvHE2+xE8dOnDiLEmcBk4Vgwgc+EInfwOf8DSACwiJISAiKhBBI4QMhCCSQEHxAIeCEbF5menqbXqpr31d0zvOee9+6XTOeLMC1rOmurrr31n3fZz/PeczmmzvW2di2282Oze7Cuh5Y4/TUDnf3mByzOZifcmwagKneqGzYzuoak0SD8cgamEo+QYmF7QFJQoiCylbBtBGAWeESSNVcaCG88FKwDzYq5ZDog2sbBBcDpYP1FfMEqgOqucrdljWO3WW553IHtbcUSwpzCyFB9hRWG0oWlhb3A7ghCNiSzpoQU8OoqO6K7wCBWd9atbt3Txg2YTI98g9k0AiHMrLo+BFQx0eV5m1rCxzXJdvf3ycnMxKe7mkGeGQQVOKWiScYMi/hBHCYEOAKIJYVsSfieSgs8L7YAK4IiiT3ta//2xwf7g0dOqWaEG8gAJll6nUySX/y7Qi+X7wB78OBBvMyAYYNc5zgDMOJgAfN0dXCg+wOR2jbtEqxRJico0FCE3xMcEYD7IokD0gkoIoY8IvxCY5g5+8gXKt3Wvz5ytUrbH5GkqVV8+siFoMAQaDwIJEFxeJ3e20insCC4N1VINxSf2+BLhX7ecPf0IXTn8A99rmkntiYWG/SpZLotFrWatSt1WraGPNaAlJqbWfD3vr2p+3Jdz5j65tbtv/GHfvef3zLtoor9uwzT9mjTzzGRFSn32Scx5gacDrUHwtFG65t2XRty85bPWucnln99MzO9vfZG9vvNglCwNS72XjM6XNblQ0mnKC9u72u9ZBog5sd1kzrCmGlexw2k4QL5Ry5xmCOgJKrBKiiqGIgMABNKIGlf6EkkDST6yu0lK4pKlTGmqG7SXEnVnuKqXNh4LJCMbRKQmm6oHjd16mCvBRGdzPwS3spKC3/cE1LjjXvdLpU8LCw8Jbkvirx4wogzHkN/bBoWAHOutlsMkPtZOBpyUeuMI3LCspJo9Am6HEpjJEUkRSUjKEnuALsMUL0Je//4l/8s3fdlEEmBpfQ+0yhsdhIEbRGKrAOFI+5FJAgkR+shebIwzwYQT1tD1FGLRHujFwPaDoIbh8FbcvZWrlCYe3A12ezhfcAJcG3AM3UNLC0nh1GIzOL+cgyz1BnAw8syi8OiLh8dc1m85at2CV2uOD7gWkB99zv4oFPOIUNyTC4TL1On50ueHDasAwHoEyGaMWDwIaExgpiH3eTMUQYSKvRrMsNgHJRt9OydrtljfO6NRo1ZoRJAjadWGG9ZNefftze97GP0mq9+u3v2p0fvGaVwoq9573P2aOPXrXhqEmQCoZhscEf94BZreU1a29eJmTy/OTcOvWanR8d2t6tXeuBPXE6tsJsbLPx0Mp5j+sBfsAMVPYLB/Z7aXjFUXBX8DM2SJKMyrnbCCHdwjSFrU3bWl9PXOOk1BPI32RpxUzhXopbjSTxFH525JR38aj0o6ZwJmBCmQbv0aaGS4/cA2lpQuM68dIYCE58ecAXh8l3UhxICuJA5QJGBOg4eFi0zAk5ubuwtK4UfsceC7M+nY0Yv+JAXV7KgeeNMtR8rsDIA9yhxn6Wg1PFoeehPIJce3/+DpfUwbDgj772T3N2wRiSK+7S4MZE5SJLm3wq/KDFpHAGGo/YtEM4HRfKMUz8GdochXYSQU8mHAuRZMNmc1stVyicXSR+EoYK1wO8TohJiCDkfBRQzzjLrVONAnqHFqsx2f3ApMDyzaht165tM4MJy9nt+NRtuEhI6PjQoj5dOJQv8Fq/1086NWB1y5UywR8stUAwh84vBHcPJtPbvcZ0jZ3hHdnIcXCRR1ZrN2lhG826nZ2cWKfTtso8Z6XVsg1Wc7bzyA179wvvs0euPGxHb+zaK//572yKeP8Lz9uN61c51AvwyhlmAaGpYWo22NiwXGXbGv2JtVpdq50dW+3wzPbv3LZa9cRyGM6E/wMkcXtj00qFFRv2+vx+WS3vLVMuWEoaOdND2qgtod3ZgUu8SmpY5CXQVYNchywoPB1AAlnDZ3udx6kKpTzedatIAUbGmbzCLtASbp8p51le7UWAItiAUCiyvxnPHYyZPnbUM+oapaP9Dvedew3ez9QHWuEeoKBb7SYFN0YfMbkZMLu0eJxLC+uNcKlIxdXtIGHnU+5kzOR1QrmgOQC7E3vCe7VBRboI8tCzltegRJUDZH3fJzHrF776j3SD+T8TAN4T6a6AW8G4sBsLbWLx6Ab7kfjjYe6JV+0hRN4uBJeVxerhMNGoA0DzhmN2kEBDDpDVzAyndQc4XMPVYxBUPESPC9CfORkCNFG2UgHatc+OEBSxu52x7VwClK5kgwFKM9B44PfxLhO4K4CSQTBXOZKizNfgakGooWVLq8h+lkgRCtcXjQxzVp2QOfR/nbgcwJKJjTERfjYNIHEnBas3ahRU1GpPqzXrNZu2XnE3brpStOtPPmZvf/45e/jyVfvef33H7t7Zs8s7D9kz73iL3Xz0qvUHHSdRR6ln2rdh+ZL11x6yztSs2Wpa7+TMzk5PmXVGj+4YdWbwKU+nVikUbXt1ne2A8GiQrdTm0rrNCKhIk06+xnDhXIBlpbDJEU7AI6BbDLI2MUZElpRtl2EqeuwCS2hjS7sajEVsWQEblaWWpyNeJayVGtiR4EKuxTt2vDTn+zHNuchiolvSCcbngRBuSsHDPeEa3jgCYfX2FgoLG0p8bCVyFMi39JHHmMKbCkk7lZGmTmGKyYG4voSV8W/E1qhnrzjV79eVjTDNeg+t7+9+9R/maCnTyDpoHAkhLK1LtROjTVho9uwcPryANgmOsGcAxeWUUnxIg4A+BprWs2KofcIVGZAUzOe1IOs3sYHqvQJVh3Pq4Ulp0BWWtxBcNzyUEqVnwiQUYin82u13bROsegAShCFFjWrfNreQ5UMyC4kij4cAuqB2TGhCvGRAQEAoacEFn0Lw2SuJsMFb5IhCBmIozLHxBB4WCgTRA2t3W9bAPJxay87PalY9O6Zld0a6nG1ubNrazqY9/c532M0nH7NXX3vN9r71Pdu+smkvfeojtrqxYt1B29YwnBguWmndZtuPWH1eJuKqd37X+rVj2339lu3tnZiRBnTE7OZ2ZdW2K2ugj2T86pzRDsnjZnV17inDsJYOeHGEFxIGDA2AEy6VaFUxVBshzTpn7qgdLpT4/CMJP7LPmPHWOgkvPBpYcMTXXg8HTQzcWh9BIQWRGhWUt3zRobiYsETfb8ErFmqc8JGPruIF7VlbX7deZ5CwOGCN0TI4noJWqGubG9uEmPZ7PVrr2LJ5uUhzZb10BavK1wPXU2zMvE/Yk5K0vmH8hgQwzfx63Tf2Vr18k+KaCR/+4l/961y+st4gDaqHI8nn38PgXFyYLHgBorXgFsdxZvQz46LZ3MEHIegXbhYZWmQOAXeDsCOOFU1M+gD8yy8cSCotaTti6tSQmPHMMdwxMNOjVoprABdL92aUI4wQAuwPv8fFAqgd1kKZQY4PnAKsPkjItvHcwI6ImMTdnNClBKA32Q9C7E8+Jefqgas2mmJqWZ/1OtDWwBIiIwnLOBoMOJWgUClZoVy0S9cesrc/9ywbrvdvv2Gnh3v26I2r9oH3vmCYf72Sn1kXJaTimk3XdmxcXKX1bpzXrFtv2MFrt+xob98Goz6fw2w0tLVC3h7a3PFsdg8tjgolMAIkM3dVYU48aYHCnAJJ5BoDpbYK1zjiNkZyCYIn65haUgh9OpwZewMhDN4nwnGsNQZgeVO5WBu8JKOpAbKGKLOxz5T0LgFdhJAu4QD2TYK9ByZHoZVwXXhiq+tFCqtTplqSBE08jpBoYvY5jy6wEb8nhRXGKyOsSjRJ2IWeQ9sdHcNIELPVFcmbEkuJ9/PHf/kvAZTiOMbUZ/asmrSaMnSitEjLNo5zlRDFr+sziUYMwpoWrV2jACiORgBYO8Sa6PoYTbwbIUaA+DUWuXeoNeNslyQZLktIQrGzhVQ0cJURc6KpfW7bW5ukUEUzwvl5nXXdzc0tcjkBnYTvDzcP9wBXBxoYi4QHT6uyWnFUVegGFgncdORzQgG6FL8tMsdw3ygL+TldJDRJYLFbrY6dn9fsFIyM6Ltt1a3X9wYAzMVBDXDjLdfs+efeyZj2tR/80G699rp96MV329uffpSwzMFsZLPCinVWN21W2bFqb27dWt06Rxg9eWi7t+9Yt1O3Yn5uufGApGvogQUFzng4JNoJ82s4pjA6qITZ8eSDtLV5fRCyvxfrySaAEibdVZLpchRahj2FUArzyXJch6Jjg5UNZqxLheDKHJab9LOhFBJ7cYUV9MR6wkqlRXVW0X1V9jcwdGAdsW44L/Y35gbj4FCsMPGuVHHYJWJg0c/I7Y4FFqGTcyKjduvIKIIrQoudHh3uQd4kXpNBDA7BhbY/CaS7wqlBiq0w3eAUheL+eXLiCFKlCzsQ2t08xbKcFB00RhwDxRdNkhaRpZUgemYPvDw+3wYtVKDhTB56khVbFNbk/PHceD0t1mWDyQ2UKyhYehaQT5YbAoOGsThYdLBKQBltrG2wyRuChO/Ipndz0mq5xkmmmKUdT1gwUQfBBndVwLSysXkERBJKL84oAP4DCm7BE1GIjVE6qNcbbBioVs+senZmvXabSTMm0VZyzEZvXr5sTzzzDMePHN961SaDrj3/rrfZk0/epPAPyyUbFDdsvHrJ+iCHq51bs3puB3f2bffVH9mo12OmeDwa2OZqhVPrxr2+Z2KDjRXNS7qWYRC018w8dxCEVeuqxBKFNqDGGMuCExigiJA0onfFBFZotaNgOnRxFc0CoUEA4BeAVJS7kNDSKwsJR13TLZVjvnV+eoEo+VRWk/3sWV8MBXMLzklxZNMH7c6cOGDS5DJh5Bjj2NB4EgicTi4jUEZEtJEILR2WLGuK90vJ4GcnA3fLEhuhrFscf35BiD//5W/O9aV1Y3KHHTjthwRDiQEJNQNfFnnScQoLqjnjBsvy6nz6HTA0knJPJyHT5z2Sse/uVjUFkEuzL1j5cHGURijaKI7z6bg7jNIF0DSgNGFsMx/bzs4O0/7YZINBzzrNvm2sbfJMoIbBdZD5hJXEZ6BRcU1vEnAkFO6fsRfKRxNH2mAzgMWCxNAgPBc1ZeCDxZxQJy7xxe90WmRrrNbqdrC/z77aavWUYIeVnA8wqmDK+mho2zuX7fn3vWCP3XzE/ubrf20766v2Ky9/2iolADAwa6do0+0r1pwWrVODS1yz490D2331ljUaTZtO+2aTviGpgxr3dDhiVh3jO5WJlbKMWf4gKByuFoQ1DpVAxxknjvCc6BaDOjVgi1OhdeRSnPlF4gszeTVlAGD/1Qow624YWMuF4gx12zgRpoy8LBr3bD5vq+tgkXSMblLZwCS9UK7xc0Mb+voD7A/oKg4JSrzP0OjiYyXhaXk1Ixuz0gsJbm4MAHGXWTOD0oZ67d+sAMf3QA/nt//075zYIknXp+B9aBZ9INYwcn2UmCA6I4olQ3XUxSbMvZFwBsoxVwDhM+7fO6hB80HhUhH6F5FYpZY6dcdi673gQiTW1q8SEHYOVeTcQke+FPm9Z+zjJMF2IUd4IUo8QExBGBHbUUjXsDiOXCKGGDQqbClEgg7MfM7Vi7SIZwiN8RGe09pKhUV4bgB2NsHKYpM4ZQosFSxjF6Tn+L/VsvNq1c7OPJ5FvXYK7DLB8u4mzSsVu/bwdXvq6adZyz042LPHLq3ZBz74XsutF62N+Gvrig2sYM1a25qn53b3zoHd2b1l7VaDkMj8rG8b5aJNB5hqMLPSCmJMIL0Qu2EQE9ApztjnJTTPGLlLH7imE2vpSSgKIWGF3mJXgcsdjf1wNJIsLEATXvLB9wIEUiELBBOQVDJXcH/4DFnW70MrHwdRM9EEyKwLAN7vJG55q6DPGagnZHkZ/uA7OCOJY4yR/XWCNyzY5ta2x6GAbK4Azoqpcz7R3YXJa7tYPykaKO2sGyzrGXutboXTxJGM2mIiyYVZnvCCG/xbX/oGSzfa6HIj8Hscv+rvihGkFd01SMfdLVrVlLpDQi8tFb8vjjl1LwCgJ5o9okJZEMhwEikSnZPnyExIj6+HPk9FBdj8aPLDBsDUtTJGTSAJgcbtvje/g/GPJZgJ6GcqSX0PizXpewnKm9pDEoOInw1rNaGh3Q2G4ENzoxEBQl5eKUVN1B54MyM9n1oHqK52h/VfJKDQP1w9PrV6vcZsNYAbtAxQFsis5+b2yBOP2Tuefdb2Dm7b0d5t+/mPftBuvuUmicI7O5dsiCkD04LVDk/szo9+aGd3T1j3bdVPwDlrm5U16wMMAox4EWMjy+TRwrCdJKkYPW/UP2lBmJ1KFbz2jywsY9SCT0mXe+xsHt5x4yo71HZJJu/xseLRYinPxBOhj3CZiRYKuY5gyfkZ4IWDJyYhopUNca88NDdM7j0oNsW8H/zd667r3HcAjiDDjaQTXedAMaquHQkYvhcI+zhJMZQb4xgX59T+ZFkIkwMCi0gcX2etqOdBFvt2c7/5xb+lsLo0Lz70xeROiiTS+2OLLAuYuiHLCbGzlpDCJwrJaDMIzaIvoYxZrFgWhDMTmMP9zR76bCys2IlsCmDc6ZYVSSgU8XFfQCxxhgusfEDIYHPRtUWsw24duEIjusCIt5FAwme2NnfCrB8wNvRtrbJGwEW71fFaHos8nulUZYqQRJC/9fvEGWPTQGjbjaadnZ3RLW53Wj6tL3yQxXvAN3e27dLjT9iVzQ2r3d03Gw7sYy++aKs3LtsYxX/Lk0YHjQCn+3t2+87rVjtCrbdj01HDKqW5TQcDyxuGWoEtouwgFrT/ZZJ9SSIq0M7KFGgPLYRWQiuFeBaCh+4oZ1b0nAEZJkJzRhwH+zSIFXYP4f1IhKEU59MKPRnFvlhYvrC5JSDOLhhz/6ZGyV19z/DDrRUwX8O/6vU6s/6a6apzKnch2YCrz/EeS4RVwhvH6wOGR64cJEeL2WDNuPHwaCFmzQpr1nLF8aBOjhuXRZUGVUzAemPQmBK0+N9lwiqManxtCNSF2ClSKPcV1MiyZq0uFcwC5Y1jpVgaIGuDuyBo6QI5GBJeiBlBQo370ciPcglxqysaxKo4KTcQWQu8BgeNvb7use9w3PdmAQzsBSnbwGf6cKFCcs6Vn7uSAGGAQ6nd7XhTPSxtt2tn1RM7OzuhxSW9CZIoZVwLrjmy6mZbOzv21DNvs2Ilbz/44X/b+x5/wp5657Nm1y/bePuStUZzqx4fWWP/wI7uVK1Vrdvp3dtm0x56FwmgKII1sbhqlSI6o6I5pAm9pgtXcMloYZWikhLnPvDOiwRQ4dBExPEQWIAp1hKhjStwyhRjaiCtLJKA6Ixi1tmn4bHEEXil1cgeGxyiU6NmBf1NBkWYXp+k59YalhIWFQIoz1JW12NRH9QmgcP7Ua9GSLNMVvA+KCd8Ft8pFtaL1nRxEFUsrAsxa/ZCEobs66kwekYrdptj3zsusSxLAC24pZlyDAWaAGlfqFjY489lrWysCGRZ48XTZ2NhRd1TsXMgQmTsCilE3hNaHKMvYQIH5KR1lw0pfsVGTl7mYyZJtRlm2uK87XaXLnFlzQvsnXaXDA5oaGc8xCZ4h6JxuwfYJAnJ5zMKJGhFe+Q8HtB1rTfOaWVrNWeswMF2M06Tn9jYCjbJr9i1G9c57rIwGFrjvGrPvus5e/yFd1mjmLehrdiwPbTDXRC/7VnzrG7Hh3dtNmzbfNK3AnqIQQRedPhlvLF8nUPc7ChQHnGIkwgGwtowIyd2b0ktyz5ZlHp8qju6jGKLTDcRdD2M09Hc7iEK/oWCYtujSySfvYMt0v3C+DoA+SUsnpTSPB+v18Ky4vA1BOQUCsrIKqG8jO5LwipFS9ghMuyZ0o0MjxJROje4iB1ckQIhJB+L/7rRiF9LEkypECxA9DPaQiPseSthAb31xwUlneKlzO29BC0rrP7l0vMSmcQujNiddfiXjlRY/XPpxz1mXXTr0yty7mn4FcKqz0JY2T1EmJh39zgCylE32CRkj0CtjrBFjCZ05A+TRIE1H5ofCQ24YUiuYDGRdEJWFJ1GIHXDJAEm0Ajy9pIAky7MyGKIFe0Z3SscaAqAO9xj10zX6rU6LSyEFx0gEHwyC5SBnIJwlTkSYQNJmsdu2vXLl6x265ZtX9qy93/qJVt56Lp1ZgVrdM7s8M6+nd0+tV6tZ/uHr9ugW7OV2cBygCgWS7ZW2g41UJdMVgmIyPJDGFomgTydF1BQiGndjUncyBCPQigIesBUO+CK2a62apXATsHzwusINVq22QUeYySiBGFUE4AnDENtljkOTTRMCdZTuKO6gNxDFEMKs/fkm/IYu9dzzK9KOLpnjvegVzRP6YKCYEm4tPfwWQi0stlYZ2agEw/FGSG47RzxkMichDU55+e//I0EFKHtHF8w+9qbWclYCKV949eWAhiiN0gAmdzIxqFRsTgW2GUJKm776P0U/CXXgVLIHsxmhzia7X1hlAnqsgCrT9nC55ly9A3j4ePQhkQLLK+d4iANbPPkbOLAKGffAyADUE9063hLYOCUDaMYcE5ZCtDGiPGh24fQ9qxRP7eTkxNHPzWbrrGpaKRI3YLA0lZW1+3Rmw/TtUfb3pUbV+3Fl1+20/nUuuOJVV+9ZSev37bmeGb7t16zdvXESvORlcD3W95gAwA8gjKawNGhQmbGRcZ5R2iFh5UE4nzhQj5EsEW4/ADFIBFUzjugwonVnIUCsXGSawiWFXtDgsd4Fq2XCmWCZZUVd/RT2rerdYpBFvgewI+TBxmMFgWHldILYlybJrSIQZujPuu4Xw704qhQT7Sm2IMUqYTvobWE/GAfKIzE+sTdNXifYliKbtifdIN/5yteuokDWf0eb/asqb6wwy/u+MRVetP3LhEiolmWCVdIhkmQA0ziomBHopksdjjforu8RFghZ+Flh+IJOwUgBehlsEAo4YD21FE2qgXi4YMxwWlvUFIIGj7ANIVbxWZwTqgJ+yJHGGbMNjhvfJCWdQtBMBQXFeTdICMH3Qi4rSCkcImPj4+99W3s4Px40TnkBOid8cge2rlkN248bJ1eG63F9pFf/CVbu3rNGoO+HRwe2unuIVvsTvb2iIBCH25pZWRlTE5A6ilfIpAC93Eh6SRcYMgQI+kVUMaR4vQBzK7MHGTBcg9c27ymr7tlwzMqYBxlpLghZPB0lC2G8lNDvJOJuyDrEInaopfllKweg3oIg1gfWWbVytF9BYZLxsUBlMNKCIZ9c/YOrgX33Fsp4QCqKqK9KZlSOCcFor2SNMhEnTXL4l6dJ/d7ENbQeqYvuMx6/rjC6hogFjc/+zIY77J42XtpFz+fjV+5AFG9Nl5UgZf04Fy/+/FmwsoaXcCUckpB6Jsluz9rwjlaKLjGzmuUptm5ADMA+r2fly2CnB+Txt8QWNRhufHAQsg5LSCQHtIthpt+IRMPmhkIMXm9nShA7I2wrLCw1WrVWp1gYaOYCHhUWGVgo7XxHr561W5cv2KvvrFrT73n3fahz7xsx92Wnbxxh8O5MID6zhu3rHpyarlZk5a1nF8xROTI1GuMY1Zgtex4xkQa0aou5h0kOCr7KB2Opn9tbD2bytomnxGfk3piWZNNk1bOaJF+NwlibFVjYYXQKUOr5wzLCncKdD+4XQhru9W7KKyec/baLInuArgGnU2BM0lyJGWgeBnPKm4O0bWhqKQ0Yq82NqC0rF/4yjfvaVlji/jjCqtb5x9fWJOOj4XoNGq9e0DLGiuK+1nWiwUe1zGJax16ZqG1cW/Q6nCXEFcCJgclTo5YMAuG/sx+L0zZC9Q2iOXKQGixw8WByubmAAANC0lEQVQtLTOKYXCwNhfdWDQwjFMWRS5SaBl2mJ9PaedU7dBYgEQIssMU2NpZIsRytVAjBmiA/ZhQWuimmkxtrVSytzx2w45rVVu/csU+/AufsMr1a7Z/G7Xafc4BOsCQ56NTGw16VsrPrZKbkWN6xXzCnK+z368SdEQ48V79fn0iesaDYQdK0OfhmeA9SuRAMAn6X1lL6rPCEWPiQ/w+L9+4oEsZ6+/LBJbeT2h4l0BAWJ2bCwOpPWGHOU6OdEr7eb0TKBCqIdmYK7CDh4o8eh5Z64rvoiQT/qbQiUIaubqxgFLhRa2iC8KqB7/Mwv5vCmu2hhpbwdgSxrGYXqdtDV92wWL+LN3gwIxB3UP1CRhhaGDOee8i4hDV6gp5JBS8Od1dYYSvXlhXIZwbPMw9wftoScpFlnWGHae6jLPrTDURVA8IR4CqcejXMLD+TewUXEx3D+gaK4ZlZ1AeTI6YYIBRGN4kUSyg3DOw+crErl29ZA+tb9ne4bG97Zdftk9+4iX7/iuv2P7uG5wGeLLbYbfPfNixUm5oxcLcVmbunsYbimRR3mrsmyxk/GKIqPYWvxsepwAVobzDz4cqA6GFOadAVT0VLm8lTL6TQDoM0fukZc30GekI1W51v7LUEga4wRA41MlhWbGmvS7c4EVhJXsEXOEpFC+6fHxgGxPPUa4A5xWQAt9HTQS6Z34muOEu7ELlqTKQKkLJZe73vxISTJlgNraqi0J8cfao0BZZYV9mmVNnNPrrMiB+9gbC7wsCuSThpI+BDExH1p2OT+2dHhkPgMm5jM0lV+7iTbnV88wk/jafjZl8AYv3gkZEjU3DogOxNmJZlJDAF6UEBs7FHsowQFoanZnXJVMLUHRCI4DGZABI0Wr07PTsxE5Pj5lBHo367KH1tfG5sAyLUT4iq+WEw7TWNyvsQhr3R1Z59IZ94tc+a0d3q3a4e2C5zl07Omna0f6JzfpNK896toZp5iQpN7eyE4BIYLnxn+8IZIIF+ojXAs/GGyAXDzaEhDAlCXnINuIgFKCe4M2g5xlwVLEjKn5lk0bUOM+EH+twaZIJP9Nis8tHo0zTXlJv2kjHYKh0o9ewM+TuxsKJfEJqzUNPbSbkkpXWqErBeTXAakFeoha6pcKaFbbYdUl/vlj35HDh6OHfL+b9aYX1QQSQDzYI6/0Ele8LrtPCtmEtYlFTeqJp2QYL0DhOKffsKCB+0uQCiwAsz8IQ+zL93CgFoVSzaEHNimVvH1NjMzboFCRMmQO9p2xrDEkn5zSeG9A3EFbUYeEiD0e9MMgqsBAA8hZGTrBBWwN9MQFwvWyPPP64/WB3z37jc5+zznhk3/7Od604mdrZ7p61TqvWbDRtNQdBnZEID9JPQMkMBD7BLQ6KLZ6Qptt3Qb7wdZiwyQqWoIyIkUGGIBAOqXZCD7IjodIh4FKiZI+IABmyXhJuKWRNdsPrAlfgOvKU1NDi2X4PZ2T9JTOskkcte/RoIs9DySXFrficEk3ZmDWJr6PuHF7vD/7Ms8GxoGaF7X6/3+tv9/zMEhhgnKq+uITLX3kzIQzzpy5azczp7iWsi7loxLAOklg4AsyPyVpQ4rAum1/orEi0ojJr6LENAgtUcuL+hOQEeZ04h8eHIhOEjoWaXtzdHF2CbhIMBgs9m4OhQ+cgpIhhQRDXbmPcJtqzPJbmVAL0yYIBBK4rZstyujpiyKGV5jlbW9+w2XrF3vvSx2zriXfY3ve/a5Nm01rnLTs8Orfe+RFHg6IbKD8fWx4lo6kLa9hMQXCD3xXFrEk8m1kLTHaQsOpPDoYjLR7vkYmlAPxXEgrPSuUeZYIV88a0MDHIhs89PH8JK1xVKQP8C+UXx6yxsEohaH01FkNhDtbMGVPS8otKe7oPYoXpQru3upBNXrLtE2HV5l5uTdMLKp+7+L7FjbQsvk3ev0RYodkf5Iiv+X8trCi6L6vJQoYSYSW6DgkVT+cvxuK+IA5CdwtLft8Ij+3fzzuCpOW5oKDcXGKKcF26UAAEotFgPLY+28FQy5tYs4k5tFU7r52ymX44wnhOuN1gsPAWPr9igZw/Y7jwAIFg8yDmXsnZvFKy5178mP3cSy/Zf77yHeu2OmRqPN59w0aDoc0GoJHF/8A6h1JNRKXiljbdtAoPlq3fjK0viwemtovcwLOvLqyyYhJKcgCjdzZQsbAOW/TJChIOCUty7dD5ozqwEn0SWAgSflaY4vXS5W6wkkRy3yWsikvxrZTYipvaCVuMoIrMZah+ncXr/+FXvznHG5YJ63KLmwpWKjxeQMkK+lLB/ymFNdZoWS0cLzPb4JaUf7Kb4cHdYC/hZA9MTOfgYZYMAzUqhiRHWtWFFrU/NSj70OkwbCLZTHSVCFtzC6jCP/Cvk2HaW6x7IGDIcVN0ZelWWS7Ubb08hM4fgP/BqggWCozWJHEA5714SWcUgOXwz2eTos0LSA7NLIfEFzLapbxtvfU5e+Hjn7Rut2GNg9s26nftdP/Uzo/PLT9xYc0ZKrohkx6y6E5ELEW1CEzPPksJ64JS5lARbnXGmA74d6SShM9LMcgIOzUPfncMcpExK55rLKhZYYX7rfIQrq33kjQAIJhAwuAJLHyX2Hj53cn9j8uLUsQSPk+E+cycWHAHYfKdrDItbERDqj2f+5P7uMH3srKxadfPD/zeyAinFjh98X5u9b2s6ZuhorQpln3+fp/V++mGEpizqJCWnddjUbcQsZZE7JT1OMAd5dWNVPsjI4nOHxbqQ2sWuaA4OmLo2za4TRxEFTLMXrsdMRaEhUQ/7pC9txhP0rWzszrrsMNh18bTrsMhk2FMgZMIZQTGwYi5Axc0rE9hwBBg48oV+9Rnf91Ox3M7vrVr5UnPage37e7hibX6c1vPT60YBngBqsjkOVFZmqM0t/nE4/pphjiLFlfaJ5Jija6I185HZOaTeBRKBmAV/K8aqieR8FolKdPoHHk0XkgFhBKRN2akCjLrGdGghU4dTgMICg4KgXmJQN4tQXf1ko601PWywq/XhTVWRlv4YdxzgoqKhfUnFcJlbu+yc/G1/0dhvWAWZQWW/SEIUeK2BWHNfi/8ns1Qp3jmAL+L4hZditoS1C8RHM7jVyd3A0ZVGwaCA5pPxTUJoiZKoin2xTQDMhmEOizwrb3+2OqNpp2eVq3TaVp/4DFsMvU7KAbC5ULCywcjo8EePbaYOwSY3cwmq6v2gZc+bk+89a22d2ePHMTN6pkd7d62Wb9LPDFJ0lCSCSMguGlJu+K1WBzowc0qeHA8ZQ/HbvuRCBso4b1WYnlke6XsIqpUV2LopfUxH8rU8jkFayvFh/durG9SGeJnKEcIi7Lx+EwsrFACAjHgvIJZ6v5k2Yf9dDpinGBSXI1z4L1KVgmuKBdfApvUj78Y3OD4IWWF717WLt64DyqwP42w3kOmlhOmLXnzg1pWfRctEgXrx7CscpZ1PS/PLimaB2FlAkX/E0gBaxaABKytwlq7K6fsMmO1EHros7K4nBIPzY/WvOHI+sOJtdo9q9ca7IXtdOvW67UD/5DH1swqY4MypnU+I9h9orMwZW3gJOiwiMPZzJ564T32/Ac+akdVJJ1ObFI/tpP9Ozbo9mw2GlmFjeKEW3msTpZ8EsTQnRAedmHfLBFWhATJc1SJbe6urddovQ0veX4BbuilGSi9RWFlaYfloHjwMyywl2wUeihOlaBIsKEA3OtI68EyQnivgA9kPuym0E/dn9xsrVV83/KmZOGlnBNlBWFdJqgSxAdxbx9UUPkFl5R4YqTT/dzgn1ZYs+fmdrwYhvIyihPiRVHlNXuerGUlXUumtpeNd10BpDnneENSuINykJvLKXqwFtywwNPmOM9Gm04eAFxw8D+hFxblGQgFqj7d3pDjCoEfbjTPrdNt2HDoU9xVQuBslzDkSxPGIWBTWCwkdzh1YEDyNvQRrT90zT75mV/lbKJW49xOD25z9k6rdm55EF1zY6vA6w38rgLw4yI6Z9na+DoEy0oZl+UNKwHhFqyRiScX4qQ0Q1ikgyVkWQlUiDiclKCCy0csckAsSTgX3G+WZjTJPWVRZDaX7n9qgVlLDXhwrQ3OqYSV3HUoBbnSst6yqLLAQjvlvvTnf88Ek45lP/+kf48tr37+mQvrQiP5vcTZX39QYc1+39iyZs+TFVT8HQX/7Ouos95P8enOYQ1kiRPXzVNBSaJEWhmzzS8qBexfDNGaWG/gzHvAUwxGaBgAk+LQmi2Uc+rW7TXD6JBAp0m31bPEGjpNi5tHEq3MRgO2Gk/QwIBJe3nrTSf24U9/xkqXb9qofWqts2M7OTiyzvk5G9mLgV6UYhZcYV+MlL0y3szZFUyENXKDFzwflM8otFAMHoumVhMpPBdUrIeyvHi/LKiEFYB8dcfI+knwdU/MR2BsfSAe51qL8iWgtmQp8bcVDDjLKO7YCOj8cofpUocSThbVh9//Bwe6nsWNie1/AAAAAElFTkSuQmCC">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857250" y="8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1322918</xdr:colOff>
      <xdr:row>1</xdr:row>
      <xdr:rowOff>42334</xdr:rowOff>
    </xdr:from>
    <xdr:to>
      <xdr:col>2</xdr:col>
      <xdr:colOff>2137834</xdr:colOff>
      <xdr:row>1</xdr:row>
      <xdr:rowOff>2493076</xdr:rowOff>
    </xdr:to>
    <xdr:pic>
      <xdr:nvPicPr>
        <xdr:cNvPr id="4" name="Picture 3">
          <a:extLst>
            <a:ext uri="{FF2B5EF4-FFF2-40B4-BE49-F238E27FC236}">
              <a16:creationId xmlns:a16="http://schemas.microsoft.com/office/drawing/2014/main" id="{0E808AB3-3858-ADE0-3453-7506B177DCFE}"/>
            </a:ext>
          </a:extLst>
        </xdr:cNvPr>
        <xdr:cNvPicPr>
          <a:picLocks noChangeAspect="1"/>
        </xdr:cNvPicPr>
      </xdr:nvPicPr>
      <xdr:blipFill>
        <a:blip xmlns:r="http://schemas.openxmlformats.org/officeDocument/2006/relationships" r:embed="rId1"/>
        <a:stretch>
          <a:fillRect/>
        </a:stretch>
      </xdr:blipFill>
      <xdr:spPr>
        <a:xfrm>
          <a:off x="2180168" y="127001"/>
          <a:ext cx="814916" cy="2450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12</xdr:col>
      <xdr:colOff>0</xdr:colOff>
      <xdr:row>44</xdr:row>
      <xdr:rowOff>0</xdr:rowOff>
    </xdr:to>
    <xdr:sp macro="" textlink="">
      <xdr:nvSpPr>
        <xdr:cNvPr id="2617" name="Line 1">
          <a:extLst>
            <a:ext uri="{FF2B5EF4-FFF2-40B4-BE49-F238E27FC236}">
              <a16:creationId xmlns:a16="http://schemas.microsoft.com/office/drawing/2014/main" id="{00000000-0008-0000-0600-0000390A0000}"/>
            </a:ext>
          </a:extLst>
        </xdr:cNvPr>
        <xdr:cNvSpPr>
          <a:spLocks noChangeShapeType="1"/>
        </xdr:cNvSpPr>
      </xdr:nvSpPr>
      <xdr:spPr bwMode="auto">
        <a:xfrm flipV="1">
          <a:off x="8458200" y="23355300"/>
          <a:ext cx="8477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61</xdr:row>
      <xdr:rowOff>0</xdr:rowOff>
    </xdr:from>
    <xdr:to>
      <xdr:col>0</xdr:col>
      <xdr:colOff>0</xdr:colOff>
      <xdr:row>65</xdr:row>
      <xdr:rowOff>0</xdr:rowOff>
    </xdr:to>
    <xdr:sp macro="" textlink="">
      <xdr:nvSpPr>
        <xdr:cNvPr id="3602" name="Line 1">
          <a:extLst>
            <a:ext uri="{FF2B5EF4-FFF2-40B4-BE49-F238E27FC236}">
              <a16:creationId xmlns:a16="http://schemas.microsoft.com/office/drawing/2014/main" id="{00000000-0008-0000-0700-0000120E0000}"/>
            </a:ext>
          </a:extLst>
        </xdr:cNvPr>
        <xdr:cNvSpPr>
          <a:spLocks noChangeShapeType="1"/>
        </xdr:cNvSpPr>
      </xdr:nvSpPr>
      <xdr:spPr bwMode="auto">
        <a:xfrm flipV="1">
          <a:off x="0" y="9772650"/>
          <a:ext cx="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pageSetUpPr fitToPage="1"/>
  </sheetPr>
  <dimension ref="A1:D41"/>
  <sheetViews>
    <sheetView topLeftCell="A22" zoomScaleNormal="100" workbookViewId="0">
      <selection activeCell="C29" sqref="C29"/>
    </sheetView>
  </sheetViews>
  <sheetFormatPr defaultColWidth="9.140625" defaultRowHeight="12.75"/>
  <cols>
    <col min="1" max="1" width="10.140625" style="137" bestFit="1" customWidth="1"/>
    <col min="2" max="2" width="9.140625" style="137"/>
    <col min="3" max="3" width="91.140625" style="137" customWidth="1"/>
    <col min="4" max="4" width="18.28515625" style="137" customWidth="1"/>
    <col min="5" max="16384" width="9.140625" style="137"/>
  </cols>
  <sheetData>
    <row r="1" spans="1:4" ht="9.1999999999999993" customHeight="1">
      <c r="A1" s="124">
        <v>45838</v>
      </c>
      <c r="B1" s="33"/>
      <c r="C1" s="33"/>
      <c r="D1" s="34"/>
    </row>
    <row r="2" spans="1:4" s="138" customFormat="1" ht="54.75" customHeight="1">
      <c r="A2" s="35"/>
      <c r="B2" s="402" t="s">
        <v>355</v>
      </c>
      <c r="C2" s="402"/>
      <c r="D2" s="36"/>
    </row>
    <row r="3" spans="1:4" ht="12" customHeight="1">
      <c r="A3" s="37"/>
      <c r="B3" s="22"/>
      <c r="C3" s="23"/>
      <c r="D3" s="38"/>
    </row>
    <row r="4" spans="1:4" ht="24.75" customHeight="1">
      <c r="A4" s="37"/>
      <c r="B4" s="403" t="s">
        <v>23</v>
      </c>
      <c r="C4" s="403"/>
      <c r="D4" s="39"/>
    </row>
    <row r="5" spans="1:4" ht="15.95" customHeight="1">
      <c r="A5" s="37"/>
      <c r="B5" s="78"/>
      <c r="C5" s="78"/>
      <c r="D5" s="39"/>
    </row>
    <row r="6" spans="1:4" ht="32.25" customHeight="1">
      <c r="A6" s="37"/>
      <c r="B6" s="404" t="s">
        <v>275</v>
      </c>
      <c r="C6" s="404"/>
      <c r="D6" s="39"/>
    </row>
    <row r="7" spans="1:4" s="139" customFormat="1" ht="15.75">
      <c r="A7" s="41"/>
      <c r="B7" s="401" t="s">
        <v>164</v>
      </c>
      <c r="C7" s="401"/>
      <c r="D7" s="42"/>
    </row>
    <row r="8" spans="1:4" s="140" customFormat="1" ht="18" customHeight="1">
      <c r="A8" s="43"/>
      <c r="B8" s="25"/>
      <c r="C8" s="24"/>
      <c r="D8" s="44"/>
    </row>
    <row r="9" spans="1:4" s="139" customFormat="1" ht="31.5" customHeight="1">
      <c r="A9" s="41"/>
      <c r="B9" s="401" t="s">
        <v>88</v>
      </c>
      <c r="C9" s="401"/>
      <c r="D9" s="42"/>
    </row>
    <row r="10" spans="1:4" s="140" customFormat="1" ht="16.5" customHeight="1">
      <c r="A10" s="43"/>
      <c r="B10" s="25"/>
      <c r="C10" s="24"/>
      <c r="D10" s="44"/>
    </row>
    <row r="11" spans="1:4" s="140" customFormat="1" ht="12.75" customHeight="1">
      <c r="A11" s="43"/>
      <c r="B11" s="401" t="s">
        <v>24</v>
      </c>
      <c r="C11" s="401"/>
      <c r="D11" s="44"/>
    </row>
    <row r="12" spans="1:4" s="140" customFormat="1" ht="19.7" customHeight="1">
      <c r="A12" s="43"/>
      <c r="B12" s="25"/>
      <c r="C12" s="24"/>
      <c r="D12" s="44"/>
    </row>
    <row r="13" spans="1:4" s="140" customFormat="1" ht="31.5">
      <c r="A13" s="43"/>
      <c r="B13" s="26" t="s">
        <v>26</v>
      </c>
      <c r="C13" s="27" t="s">
        <v>30</v>
      </c>
      <c r="D13" s="44"/>
    </row>
    <row r="14" spans="1:4" s="140" customFormat="1" ht="15.75">
      <c r="A14" s="43"/>
      <c r="B14" s="26"/>
      <c r="C14" s="27"/>
      <c r="D14" s="44"/>
    </row>
    <row r="15" spans="1:4" s="140" customFormat="1" ht="47.45" customHeight="1">
      <c r="A15" s="43"/>
      <c r="B15" s="26" t="s">
        <v>27</v>
      </c>
      <c r="C15" s="27" t="s">
        <v>152</v>
      </c>
      <c r="D15" s="44"/>
    </row>
    <row r="16" spans="1:4" s="140" customFormat="1" ht="15.75">
      <c r="A16" s="43"/>
      <c r="B16" s="26"/>
      <c r="C16" s="27"/>
      <c r="D16" s="44"/>
    </row>
    <row r="17" spans="1:4" s="140" customFormat="1" ht="15.75">
      <c r="A17" s="43"/>
      <c r="B17" s="26"/>
      <c r="C17" s="28" t="s">
        <v>86</v>
      </c>
      <c r="D17" s="44"/>
    </row>
    <row r="18" spans="1:4" s="140" customFormat="1" ht="18">
      <c r="A18" s="43"/>
      <c r="B18" s="26"/>
      <c r="C18" s="76">
        <f>SUM('1'!O34)</f>
        <v>23.76</v>
      </c>
      <c r="D18" s="44"/>
    </row>
    <row r="19" spans="1:4" s="140" customFormat="1" ht="15.75">
      <c r="A19" s="43"/>
      <c r="B19" s="26"/>
      <c r="C19" s="27"/>
      <c r="D19" s="44"/>
    </row>
    <row r="20" spans="1:4" s="140" customFormat="1" ht="126">
      <c r="A20" s="43"/>
      <c r="B20" s="26" t="s">
        <v>28</v>
      </c>
      <c r="C20" s="27" t="s">
        <v>333</v>
      </c>
      <c r="D20" s="44"/>
    </row>
    <row r="21" spans="1:4" s="140" customFormat="1" ht="15.75">
      <c r="A21" s="43"/>
      <c r="B21" s="26"/>
      <c r="C21" s="27"/>
      <c r="D21" s="44"/>
    </row>
    <row r="22" spans="1:4" s="140" customFormat="1" ht="99.75" customHeight="1">
      <c r="A22" s="43"/>
      <c r="B22" s="26" t="s">
        <v>29</v>
      </c>
      <c r="C22" s="27" t="s">
        <v>144</v>
      </c>
      <c r="D22" s="44"/>
    </row>
    <row r="23" spans="1:4" s="140" customFormat="1" ht="15.75">
      <c r="A23" s="43"/>
      <c r="B23" s="26"/>
      <c r="C23" s="27"/>
      <c r="D23" s="44"/>
    </row>
    <row r="24" spans="1:4" s="140" customFormat="1" ht="31.5" customHeight="1">
      <c r="A24" s="43"/>
      <c r="B24" s="26" t="s">
        <v>89</v>
      </c>
      <c r="C24" s="27" t="s">
        <v>91</v>
      </c>
      <c r="D24" s="44"/>
    </row>
    <row r="25" spans="1:4" s="140" customFormat="1" ht="15.75">
      <c r="A25" s="43"/>
      <c r="B25" s="26"/>
      <c r="C25" s="27"/>
      <c r="D25" s="44"/>
    </row>
    <row r="26" spans="1:4" s="140" customFormat="1" ht="15.75">
      <c r="A26" s="43"/>
      <c r="B26" s="26" t="s">
        <v>85</v>
      </c>
      <c r="C26" s="27" t="s">
        <v>102</v>
      </c>
      <c r="D26" s="44"/>
    </row>
    <row r="27" spans="1:4" s="140" customFormat="1" ht="15.75">
      <c r="A27" s="43"/>
      <c r="B27" s="26"/>
      <c r="C27" s="27"/>
      <c r="D27" s="44"/>
    </row>
    <row r="28" spans="1:4" s="140" customFormat="1" ht="63">
      <c r="A28" s="43"/>
      <c r="B28" s="82" t="s">
        <v>101</v>
      </c>
      <c r="C28" s="81" t="s">
        <v>328</v>
      </c>
      <c r="D28" s="45"/>
    </row>
    <row r="29" spans="1:4" s="140" customFormat="1" ht="15.75">
      <c r="A29" s="43"/>
      <c r="B29" s="26"/>
      <c r="C29" s="21"/>
      <c r="D29" s="45"/>
    </row>
    <row r="30" spans="1:4" s="140" customFormat="1" ht="21.2" customHeight="1">
      <c r="A30" s="43"/>
      <c r="B30" s="26" t="s">
        <v>182</v>
      </c>
      <c r="C30" s="21" t="s">
        <v>103</v>
      </c>
      <c r="D30" s="45"/>
    </row>
    <row r="31" spans="1:4" s="140" customFormat="1" ht="15.95" customHeight="1">
      <c r="A31" s="43"/>
      <c r="B31" s="25"/>
      <c r="C31" s="24"/>
      <c r="D31" s="44"/>
    </row>
    <row r="32" spans="1:4" s="140" customFormat="1" ht="116.25" customHeight="1">
      <c r="A32" s="43"/>
      <c r="B32" s="401" t="s">
        <v>137</v>
      </c>
      <c r="C32" s="401"/>
      <c r="D32" s="44"/>
    </row>
    <row r="33" spans="1:4">
      <c r="A33" s="37"/>
      <c r="B33" s="22"/>
      <c r="C33" s="22"/>
      <c r="D33" s="40"/>
    </row>
    <row r="34" spans="1:4" ht="15.75">
      <c r="A34" s="37"/>
      <c r="B34" s="400" t="s">
        <v>334</v>
      </c>
      <c r="C34" s="400"/>
      <c r="D34" s="40"/>
    </row>
    <row r="35" spans="1:4">
      <c r="A35" s="37"/>
      <c r="B35" s="22"/>
      <c r="C35" s="22"/>
      <c r="D35" s="40"/>
    </row>
    <row r="36" spans="1:4">
      <c r="A36" s="37"/>
      <c r="B36" s="22"/>
      <c r="C36" s="22"/>
      <c r="D36" s="40"/>
    </row>
    <row r="37" spans="1:4">
      <c r="A37" s="37"/>
      <c r="B37" s="22"/>
      <c r="C37" s="22"/>
      <c r="D37" s="40"/>
    </row>
    <row r="38" spans="1:4" ht="13.5" thickBot="1">
      <c r="A38" s="46"/>
      <c r="B38" s="47"/>
      <c r="C38" s="47"/>
      <c r="D38" s="48"/>
    </row>
    <row r="41" spans="1:4">
      <c r="A41" s="141"/>
    </row>
  </sheetData>
  <sheetProtection algorithmName="SHA-512" hashValue="Ik+mujEO2uXDs0pfLAB+sKa5Nad4pO7eTtO4J/XOvHHYxStwn/Tj2IAbzh+7uL6av2OLI5Q/0kMegPk4kHx/sg==" saltValue="o6c5zG/ZyQezSvZsPOCAbg==" spinCount="100000" sheet="1" selectLockedCells="1"/>
  <mergeCells count="8">
    <mergeCell ref="B34:C34"/>
    <mergeCell ref="B11:C11"/>
    <mergeCell ref="B32:C32"/>
    <mergeCell ref="B2:C2"/>
    <mergeCell ref="B4:C4"/>
    <mergeCell ref="B7:C7"/>
    <mergeCell ref="B9:C9"/>
    <mergeCell ref="B6:C6"/>
  </mergeCells>
  <phoneticPr fontId="2" type="noConversion"/>
  <printOptions horizontalCentered="1"/>
  <pageMargins left="0.5" right="0.46" top="1" bottom="1" header="0.5" footer="0.5"/>
  <pageSetup scale="5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F39"/>
  <sheetViews>
    <sheetView showGridLines="0" zoomScale="85" zoomScaleNormal="85" workbookViewId="0">
      <selection activeCell="B5" sqref="B5:B7"/>
    </sheetView>
  </sheetViews>
  <sheetFormatPr defaultColWidth="9.140625" defaultRowHeight="12.75"/>
  <cols>
    <col min="1" max="1" width="4.28515625" customWidth="1"/>
    <col min="2" max="2" width="24.85546875" customWidth="1"/>
    <col min="3" max="3" width="16.140625" customWidth="1"/>
    <col min="4" max="4" width="25.85546875" customWidth="1"/>
    <col min="5" max="5" width="17.5703125" customWidth="1"/>
    <col min="6" max="6" width="4.140625" customWidth="1"/>
  </cols>
  <sheetData>
    <row r="1" spans="1:6" ht="21.75" customHeight="1" thickBot="1">
      <c r="A1" s="64"/>
      <c r="B1" s="65"/>
      <c r="C1" s="65"/>
      <c r="D1" s="65"/>
      <c r="E1" s="65"/>
      <c r="F1" s="66"/>
    </row>
    <row r="2" spans="1:6" ht="26.25" thickBot="1">
      <c r="A2" s="67"/>
      <c r="B2" s="414" t="s">
        <v>342</v>
      </c>
      <c r="C2" s="415"/>
      <c r="D2" s="415"/>
      <c r="E2" s="416"/>
      <c r="F2" s="70"/>
    </row>
    <row r="3" spans="1:6" s="176" customFormat="1" ht="19.7" customHeight="1" thickBot="1">
      <c r="A3" s="68"/>
      <c r="B3" s="417"/>
      <c r="C3" s="417"/>
      <c r="D3" s="417"/>
      <c r="E3" s="417"/>
      <c r="F3" s="73"/>
    </row>
    <row r="4" spans="1:6" ht="27.2" customHeight="1" thickBot="1">
      <c r="A4" s="67"/>
      <c r="B4" s="1" t="s">
        <v>13</v>
      </c>
      <c r="C4" s="1" t="s">
        <v>14</v>
      </c>
      <c r="D4" s="2" t="s">
        <v>15</v>
      </c>
      <c r="E4" s="3" t="s">
        <v>21</v>
      </c>
      <c r="F4" s="74"/>
    </row>
    <row r="5" spans="1:6" ht="20.100000000000001" customHeight="1">
      <c r="A5" s="67"/>
      <c r="B5" s="412" t="s">
        <v>343</v>
      </c>
      <c r="C5" s="410" t="s">
        <v>344</v>
      </c>
      <c r="D5" s="4" t="s">
        <v>219</v>
      </c>
      <c r="E5" s="410">
        <v>0.06</v>
      </c>
      <c r="F5" s="69"/>
    </row>
    <row r="6" spans="1:6" ht="35.1" customHeight="1">
      <c r="A6" s="67"/>
      <c r="B6" s="419"/>
      <c r="C6" s="418"/>
      <c r="D6" s="4" t="s">
        <v>213</v>
      </c>
      <c r="E6" s="418"/>
      <c r="F6" s="69"/>
    </row>
    <row r="7" spans="1:6" ht="35.1" customHeight="1" thickBot="1">
      <c r="A7" s="67"/>
      <c r="B7" s="413"/>
      <c r="C7" s="411"/>
      <c r="D7" s="5" t="s">
        <v>212</v>
      </c>
      <c r="E7" s="411"/>
      <c r="F7" s="69"/>
    </row>
    <row r="8" spans="1:6" ht="20.100000000000001" customHeight="1">
      <c r="A8" s="67"/>
      <c r="B8" s="412" t="s">
        <v>340</v>
      </c>
      <c r="C8" s="410" t="s">
        <v>341</v>
      </c>
      <c r="D8" s="4" t="s">
        <v>168</v>
      </c>
      <c r="E8" s="410" t="s">
        <v>220</v>
      </c>
      <c r="F8" s="69"/>
    </row>
    <row r="9" spans="1:6" ht="45" customHeight="1">
      <c r="A9" s="67"/>
      <c r="B9" s="419"/>
      <c r="C9" s="418"/>
      <c r="D9" s="4" t="s">
        <v>276</v>
      </c>
      <c r="E9" s="418"/>
      <c r="F9" s="69"/>
    </row>
    <row r="10" spans="1:6" ht="35.1" customHeight="1" thickBot="1">
      <c r="A10" s="67"/>
      <c r="B10" s="413"/>
      <c r="C10" s="411"/>
      <c r="D10" s="5" t="s">
        <v>277</v>
      </c>
      <c r="E10" s="411"/>
      <c r="F10" s="69"/>
    </row>
    <row r="11" spans="1:6" ht="13.5">
      <c r="A11" s="67"/>
      <c r="B11" s="426" t="s">
        <v>142</v>
      </c>
      <c r="C11" s="426"/>
      <c r="D11" s="426"/>
      <c r="E11" s="426"/>
      <c r="F11" s="69"/>
    </row>
    <row r="12" spans="1:6" ht="12.75" customHeight="1">
      <c r="A12" s="67"/>
      <c r="B12" s="427"/>
      <c r="C12" s="427"/>
      <c r="D12" s="427"/>
      <c r="E12" s="427"/>
      <c r="F12" s="69"/>
    </row>
    <row r="13" spans="1:6" ht="21.75" customHeight="1">
      <c r="A13" s="420" t="s">
        <v>22</v>
      </c>
      <c r="B13" s="421"/>
      <c r="C13" s="421"/>
      <c r="D13" s="421"/>
      <c r="E13" s="421"/>
      <c r="F13" s="422"/>
    </row>
    <row r="14" spans="1:6" ht="13.5">
      <c r="A14" s="67"/>
      <c r="B14" s="421" t="s">
        <v>16</v>
      </c>
      <c r="C14" s="421"/>
      <c r="D14" s="421"/>
      <c r="E14" s="421"/>
      <c r="F14" s="70"/>
    </row>
    <row r="15" spans="1:6" ht="14.25" thickBot="1">
      <c r="A15" s="67"/>
      <c r="B15" s="71"/>
      <c r="C15" s="72"/>
      <c r="D15" s="72"/>
      <c r="E15" s="72"/>
      <c r="F15" s="70"/>
    </row>
    <row r="16" spans="1:6" ht="48.75" customHeight="1" thickBot="1">
      <c r="A16" s="67"/>
      <c r="B16" s="423" t="s">
        <v>17</v>
      </c>
      <c r="C16" s="424"/>
      <c r="D16" s="424"/>
      <c r="E16" s="425"/>
      <c r="F16" s="70"/>
    </row>
    <row r="17" spans="1:6" ht="17.45" customHeight="1" thickBot="1">
      <c r="A17" s="67"/>
      <c r="B17" s="71"/>
      <c r="C17" s="72"/>
      <c r="D17" s="72"/>
      <c r="E17" s="72"/>
      <c r="F17" s="70"/>
    </row>
    <row r="18" spans="1:6" ht="48.75" customHeight="1" thickBot="1">
      <c r="A18" s="67"/>
      <c r="B18" s="1" t="s">
        <v>18</v>
      </c>
      <c r="C18" s="1" t="s">
        <v>14</v>
      </c>
      <c r="D18" s="428" t="s">
        <v>19</v>
      </c>
      <c r="E18" s="429"/>
      <c r="F18" s="70"/>
    </row>
    <row r="19" spans="1:6" ht="39.200000000000003" customHeight="1">
      <c r="A19" s="67"/>
      <c r="B19" s="412" t="s">
        <v>221</v>
      </c>
      <c r="C19" s="410" t="s">
        <v>222</v>
      </c>
      <c r="D19" s="405" t="s">
        <v>223</v>
      </c>
      <c r="E19" s="406"/>
      <c r="F19" s="70"/>
    </row>
    <row r="20" spans="1:6" ht="39.200000000000003" customHeight="1" thickBot="1">
      <c r="A20" s="67"/>
      <c r="B20" s="413"/>
      <c r="C20" s="411"/>
      <c r="D20" s="407"/>
      <c r="E20" s="408"/>
      <c r="F20" s="70"/>
    </row>
    <row r="21" spans="1:6" ht="39.200000000000003" customHeight="1">
      <c r="A21" s="67"/>
      <c r="B21" s="412" t="s">
        <v>286</v>
      </c>
      <c r="C21" s="410">
        <v>1</v>
      </c>
      <c r="D21" s="405" t="s">
        <v>287</v>
      </c>
      <c r="E21" s="406"/>
      <c r="F21" s="70"/>
    </row>
    <row r="22" spans="1:6" ht="13.5" thickBot="1">
      <c r="A22" s="67"/>
      <c r="B22" s="413"/>
      <c r="C22" s="411"/>
      <c r="D22" s="407"/>
      <c r="E22" s="408"/>
      <c r="F22" s="70"/>
    </row>
    <row r="23" spans="1:6" ht="43.5" customHeight="1" thickBot="1">
      <c r="A23" s="67"/>
      <c r="B23" s="216" t="s">
        <v>289</v>
      </c>
      <c r="C23" s="215">
        <v>3</v>
      </c>
      <c r="D23" s="405" t="s">
        <v>288</v>
      </c>
      <c r="E23" s="406"/>
      <c r="F23" s="70"/>
    </row>
    <row r="24" spans="1:6" ht="39.200000000000003" customHeight="1">
      <c r="A24" s="67"/>
      <c r="B24" s="412" t="s">
        <v>224</v>
      </c>
      <c r="C24" s="410">
        <v>5</v>
      </c>
      <c r="D24" s="405" t="s">
        <v>227</v>
      </c>
      <c r="E24" s="406"/>
      <c r="F24" s="70"/>
    </row>
    <row r="25" spans="1:6" ht="13.5" thickBot="1">
      <c r="A25" s="67"/>
      <c r="B25" s="413"/>
      <c r="C25" s="411"/>
      <c r="D25" s="407"/>
      <c r="E25" s="408"/>
      <c r="F25" s="70"/>
    </row>
    <row r="26" spans="1:6" ht="28.5" customHeight="1">
      <c r="A26" s="391"/>
      <c r="B26" s="409" t="s">
        <v>20</v>
      </c>
      <c r="C26" s="409"/>
      <c r="D26" s="409"/>
      <c r="E26" s="409"/>
      <c r="F26" s="392"/>
    </row>
    <row r="27" spans="1:6" ht="51.95" customHeight="1"/>
    <row r="28" spans="1:6" ht="51.2" customHeight="1"/>
    <row r="29" spans="1:6" ht="51.95" customHeight="1"/>
    <row r="30" spans="1:6" ht="51.95" customHeight="1"/>
    <row r="31" spans="1:6" ht="51.95" customHeight="1"/>
    <row r="32" spans="1:6" ht="12.75" customHeight="1"/>
    <row r="33" ht="13.5" customHeight="1"/>
    <row r="38" ht="13.5" customHeight="1"/>
    <row r="39" ht="51.2" customHeight="1"/>
  </sheetData>
  <sheetProtection algorithmName="SHA-512" hashValue="uLSUctIGg8N5OAs1Z4DT6rysQg0cjzxkjdiVdnCJsnXRDBLBvlzwUKUVMQA+IuWdR3fn/qZWWuG/+35l9bObaw==" saltValue="DXKLcNa3dkuh+Pa6j2TSqw==" spinCount="100000" sheet="1" selectLockedCells="1" selectUnlockedCells="1"/>
  <mergeCells count="25">
    <mergeCell ref="B16:E16"/>
    <mergeCell ref="B11:E11"/>
    <mergeCell ref="C21:C22"/>
    <mergeCell ref="B12:E12"/>
    <mergeCell ref="B21:B22"/>
    <mergeCell ref="B19:B20"/>
    <mergeCell ref="D18:E18"/>
    <mergeCell ref="B8:B10"/>
    <mergeCell ref="E8:E10"/>
    <mergeCell ref="C8:C10"/>
    <mergeCell ref="A13:F13"/>
    <mergeCell ref="B14:E14"/>
    <mergeCell ref="B2:E2"/>
    <mergeCell ref="B3:E3"/>
    <mergeCell ref="E5:E7"/>
    <mergeCell ref="B5:B7"/>
    <mergeCell ref="C5:C7"/>
    <mergeCell ref="D23:E23"/>
    <mergeCell ref="D19:E20"/>
    <mergeCell ref="B26:E26"/>
    <mergeCell ref="C19:C20"/>
    <mergeCell ref="B24:B25"/>
    <mergeCell ref="C24:C25"/>
    <mergeCell ref="D24:E25"/>
    <mergeCell ref="D21:E22"/>
  </mergeCells>
  <phoneticPr fontId="2" type="noConversion"/>
  <printOptions horizontalCentered="1"/>
  <pageMargins left="0.75" right="0.75" top="1" bottom="1" header="0.5" footer="0.5"/>
  <pageSetup scale="7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2"/>
    <pageSetUpPr fitToPage="1"/>
  </sheetPr>
  <dimension ref="A1:S23"/>
  <sheetViews>
    <sheetView showGridLines="0" topLeftCell="A6" zoomScale="90" zoomScaleNormal="90" workbookViewId="0">
      <selection activeCell="B10" sqref="B10:B11"/>
    </sheetView>
  </sheetViews>
  <sheetFormatPr defaultColWidth="9.140625" defaultRowHeight="12.75"/>
  <cols>
    <col min="1" max="1" width="2" style="210" customWidth="1"/>
    <col min="2" max="2" width="10.85546875" style="210" customWidth="1"/>
    <col min="3" max="3" width="52.85546875" style="210" customWidth="1"/>
    <col min="4" max="4" width="11.28515625" style="210" customWidth="1"/>
    <col min="5" max="5" width="10.85546875" style="210" hidden="1" customWidth="1"/>
    <col min="6" max="6" width="43.28515625" style="210" hidden="1" customWidth="1"/>
    <col min="7" max="7" width="11.28515625" style="210" hidden="1" customWidth="1"/>
    <col min="8" max="8" width="3" style="210" customWidth="1"/>
    <col min="9" max="9" width="10.85546875" style="210" hidden="1" customWidth="1"/>
    <col min="10" max="10" width="35.28515625" style="210" hidden="1" customWidth="1"/>
    <col min="11" max="11" width="12" style="210" hidden="1" customWidth="1"/>
    <col min="12" max="12" width="10.85546875" style="210" hidden="1" customWidth="1"/>
    <col min="13" max="13" width="35.28515625" style="210" hidden="1" customWidth="1"/>
    <col min="14" max="14" width="10.7109375" style="210" hidden="1" customWidth="1"/>
    <col min="15" max="15" width="10.42578125" style="210" hidden="1" customWidth="1"/>
    <col min="16" max="16" width="36.5703125" style="210" hidden="1" customWidth="1"/>
    <col min="17" max="17" width="11" style="210" hidden="1" customWidth="1"/>
    <col min="18" max="18" width="9.140625" style="213" hidden="1" customWidth="1"/>
    <col min="19" max="16384" width="9.140625" style="210"/>
  </cols>
  <sheetData>
    <row r="1" spans="1:19" ht="6.75" customHeight="1" thickBot="1"/>
    <row r="2" spans="1:19" ht="197.25" customHeight="1" thickTop="1" thickBot="1">
      <c r="A2" s="266"/>
      <c r="B2" s="238"/>
      <c r="C2" s="238"/>
      <c r="D2" s="238"/>
      <c r="E2" s="238"/>
      <c r="F2" s="238"/>
      <c r="G2" s="238"/>
      <c r="H2" s="212"/>
      <c r="I2" s="259"/>
      <c r="J2" s="260"/>
      <c r="K2" s="261"/>
      <c r="L2" s="261"/>
      <c r="M2" s="260"/>
      <c r="N2" s="262"/>
      <c r="O2" s="261"/>
      <c r="P2" s="260"/>
      <c r="Q2" s="262"/>
    </row>
    <row r="3" spans="1:19" ht="28.5" hidden="1" customHeight="1" thickBot="1">
      <c r="A3" s="266"/>
      <c r="B3" s="430"/>
      <c r="C3" s="430"/>
      <c r="D3" s="431"/>
      <c r="E3" s="430"/>
      <c r="F3" s="430"/>
      <c r="G3" s="431"/>
      <c r="H3" s="212"/>
      <c r="I3" s="432"/>
      <c r="J3" s="430"/>
      <c r="K3" s="430"/>
      <c r="L3" s="430"/>
      <c r="M3" s="430"/>
      <c r="N3" s="431"/>
      <c r="O3" s="252"/>
      <c r="P3" s="252"/>
      <c r="Q3" s="253"/>
    </row>
    <row r="4" spans="1:19" s="211" customFormat="1" ht="25.5" customHeight="1" thickBot="1">
      <c r="A4" s="266"/>
      <c r="B4" s="451" t="s">
        <v>356</v>
      </c>
      <c r="C4" s="451"/>
      <c r="D4" s="452"/>
      <c r="E4" s="451" t="s">
        <v>318</v>
      </c>
      <c r="F4" s="451"/>
      <c r="G4" s="452"/>
      <c r="H4" s="212"/>
      <c r="I4" s="453"/>
      <c r="J4" s="451"/>
      <c r="K4" s="451"/>
      <c r="L4" s="454"/>
      <c r="M4" s="455"/>
      <c r="N4" s="456"/>
      <c r="O4" s="455"/>
      <c r="P4" s="455"/>
      <c r="Q4" s="456"/>
      <c r="R4" s="214"/>
    </row>
    <row r="5" spans="1:19" ht="24" customHeight="1" thickBot="1">
      <c r="A5" s="266"/>
      <c r="B5" s="446" t="s">
        <v>0</v>
      </c>
      <c r="C5" s="447"/>
      <c r="D5" s="448"/>
      <c r="E5" s="10"/>
      <c r="F5" s="11" t="s">
        <v>0</v>
      </c>
      <c r="G5" s="240"/>
      <c r="H5" s="212"/>
      <c r="I5" s="239"/>
      <c r="J5" s="11" t="s">
        <v>0</v>
      </c>
      <c r="K5" s="12"/>
      <c r="L5" s="10"/>
      <c r="M5" s="11" t="s">
        <v>0</v>
      </c>
      <c r="N5" s="240"/>
      <c r="O5" s="254"/>
      <c r="P5" s="11" t="s">
        <v>0</v>
      </c>
      <c r="Q5" s="240"/>
    </row>
    <row r="6" spans="1:19" ht="106.5" customHeight="1">
      <c r="A6" s="390"/>
      <c r="B6" s="457" t="s">
        <v>352</v>
      </c>
      <c r="C6" s="458"/>
      <c r="D6" s="459"/>
      <c r="E6" s="441" t="s">
        <v>295</v>
      </c>
      <c r="F6" s="441"/>
      <c r="G6" s="442"/>
      <c r="H6" s="212"/>
      <c r="I6" s="443"/>
      <c r="J6" s="444"/>
      <c r="K6" s="444"/>
      <c r="L6" s="445"/>
      <c r="M6" s="441"/>
      <c r="N6" s="442"/>
      <c r="O6" s="441" t="s">
        <v>294</v>
      </c>
      <c r="P6" s="441"/>
      <c r="Q6" s="442"/>
    </row>
    <row r="7" spans="1:19" ht="41.25" customHeight="1" thickBot="1">
      <c r="A7" s="390"/>
      <c r="B7" s="460"/>
      <c r="C7" s="461"/>
      <c r="D7" s="462"/>
      <c r="E7" s="255"/>
      <c r="F7" s="14" t="s">
        <v>274</v>
      </c>
      <c r="G7" s="241"/>
      <c r="H7" s="212"/>
      <c r="I7" s="242"/>
      <c r="J7" s="14" t="s">
        <v>274</v>
      </c>
      <c r="K7" s="15"/>
      <c r="L7" s="13"/>
      <c r="M7" s="14" t="s">
        <v>274</v>
      </c>
      <c r="N7" s="241"/>
      <c r="O7" s="255"/>
      <c r="P7" s="14" t="s">
        <v>257</v>
      </c>
      <c r="Q7" s="241"/>
    </row>
    <row r="8" spans="1:19" ht="23.25" customHeight="1" thickBot="1">
      <c r="A8" s="266"/>
      <c r="B8" s="446" t="s">
        <v>1</v>
      </c>
      <c r="C8" s="447"/>
      <c r="D8" s="448"/>
      <c r="E8" s="16"/>
      <c r="F8" s="17" t="s">
        <v>1</v>
      </c>
      <c r="G8" s="244"/>
      <c r="H8" s="237"/>
      <c r="I8" s="243"/>
      <c r="J8" s="17" t="s">
        <v>1</v>
      </c>
      <c r="K8" s="18"/>
      <c r="L8" s="16"/>
      <c r="M8" s="17" t="s">
        <v>1</v>
      </c>
      <c r="N8" s="244"/>
      <c r="O8" s="256"/>
      <c r="P8" s="17" t="s">
        <v>1</v>
      </c>
      <c r="Q8" s="244"/>
    </row>
    <row r="9" spans="1:19" ht="28.5" customHeight="1" thickBot="1">
      <c r="A9" s="266"/>
      <c r="B9" s="19" t="s">
        <v>2</v>
      </c>
      <c r="C9" s="19" t="s">
        <v>3</v>
      </c>
      <c r="D9" s="246" t="s">
        <v>4</v>
      </c>
      <c r="E9" s="19" t="s">
        <v>2</v>
      </c>
      <c r="F9" s="19" t="s">
        <v>3</v>
      </c>
      <c r="G9" s="246" t="s">
        <v>4</v>
      </c>
      <c r="H9" s="237"/>
      <c r="I9" s="245" t="s">
        <v>2</v>
      </c>
      <c r="J9" s="19" t="s">
        <v>3</v>
      </c>
      <c r="K9" s="20" t="s">
        <v>4</v>
      </c>
      <c r="L9" s="19" t="s">
        <v>2</v>
      </c>
      <c r="M9" s="19" t="s">
        <v>3</v>
      </c>
      <c r="N9" s="246" t="s">
        <v>4</v>
      </c>
      <c r="O9" s="257" t="s">
        <v>2</v>
      </c>
      <c r="P9" s="19" t="s">
        <v>3</v>
      </c>
      <c r="Q9" s="246" t="s">
        <v>4</v>
      </c>
    </row>
    <row r="10" spans="1:19" ht="19.5" customHeight="1">
      <c r="A10" s="266"/>
      <c r="B10" s="437">
        <v>1</v>
      </c>
      <c r="C10" s="236" t="str">
        <f>B4</f>
        <v>Kyocera DuraXV Extreme+ With Camera</v>
      </c>
      <c r="D10" s="439">
        <v>0</v>
      </c>
      <c r="E10" s="437">
        <v>0</v>
      </c>
      <c r="F10" s="236" t="str">
        <f>E4</f>
        <v>iPhone 11 Pro Max 512 GB</v>
      </c>
      <c r="G10" s="439">
        <v>999.99</v>
      </c>
      <c r="H10" s="237"/>
      <c r="I10" s="433"/>
      <c r="J10" s="236"/>
      <c r="K10" s="435">
        <v>449.99</v>
      </c>
      <c r="L10" s="437"/>
      <c r="M10" s="236">
        <f>L4</f>
        <v>0</v>
      </c>
      <c r="N10" s="439">
        <v>599.99</v>
      </c>
      <c r="O10" s="449"/>
      <c r="P10" s="222">
        <f>O4</f>
        <v>0</v>
      </c>
      <c r="Q10" s="439"/>
    </row>
    <row r="11" spans="1:19" ht="27.75" customHeight="1">
      <c r="A11" s="267"/>
      <c r="B11" s="438"/>
      <c r="C11" s="63" t="s">
        <v>345</v>
      </c>
      <c r="D11" s="440"/>
      <c r="E11" s="438"/>
      <c r="F11" s="63" t="s">
        <v>319</v>
      </c>
      <c r="G11" s="440"/>
      <c r="H11" s="237"/>
      <c r="I11" s="434"/>
      <c r="J11" s="63" t="s">
        <v>309</v>
      </c>
      <c r="K11" s="436"/>
      <c r="L11" s="438"/>
      <c r="M11" s="63" t="s">
        <v>310</v>
      </c>
      <c r="N11" s="440"/>
      <c r="O11" s="450"/>
      <c r="P11" s="63" t="s">
        <v>296</v>
      </c>
      <c r="Q11" s="440"/>
      <c r="S11" s="213"/>
    </row>
    <row r="12" spans="1:19" ht="28.5" hidden="1" customHeight="1" thickBot="1">
      <c r="A12" s="267"/>
      <c r="B12" s="250">
        <v>0</v>
      </c>
      <c r="C12" s="350" t="s">
        <v>324</v>
      </c>
      <c r="D12" s="251">
        <v>19.97</v>
      </c>
      <c r="E12" s="250"/>
      <c r="F12" s="248"/>
      <c r="G12" s="251"/>
      <c r="H12" s="212"/>
      <c r="I12" s="247"/>
      <c r="J12" s="248" t="s">
        <v>172</v>
      </c>
      <c r="K12" s="249">
        <v>29.99</v>
      </c>
      <c r="L12" s="250"/>
      <c r="M12" s="248" t="s">
        <v>172</v>
      </c>
      <c r="N12" s="251">
        <v>29.99</v>
      </c>
      <c r="O12" s="258"/>
      <c r="P12" s="248" t="s">
        <v>172</v>
      </c>
      <c r="Q12" s="251">
        <v>29.99</v>
      </c>
    </row>
    <row r="15" spans="1:19" ht="23.25">
      <c r="C15" s="351" t="s">
        <v>325</v>
      </c>
    </row>
    <row r="16" spans="1:19" ht="15">
      <c r="C16" s="352" t="s">
        <v>346</v>
      </c>
    </row>
    <row r="17" spans="3:3" ht="15">
      <c r="C17" s="352" t="s">
        <v>347</v>
      </c>
    </row>
    <row r="18" spans="3:3" ht="15">
      <c r="C18" s="352" t="s">
        <v>348</v>
      </c>
    </row>
    <row r="19" spans="3:3" ht="15">
      <c r="C19" s="352" t="s">
        <v>349</v>
      </c>
    </row>
    <row r="20" spans="3:3" ht="15">
      <c r="C20" s="352" t="s">
        <v>350</v>
      </c>
    </row>
    <row r="21" spans="3:3" ht="15">
      <c r="C21" s="352" t="s">
        <v>351</v>
      </c>
    </row>
    <row r="22" spans="3:3" ht="15">
      <c r="C22" s="352"/>
    </row>
    <row r="23" spans="3:3" ht="15">
      <c r="C23" s="352"/>
    </row>
  </sheetData>
  <sheetProtection algorithmName="SHA-512" hashValue="SgxuJ9JNYdf6ojgVzvYxOyYZnfPHMhOO14MLdJmpWaJ9oGUDq7Q8Ltr8vK5pV8ozJo7XLfT091QLiljZpk+gzA==" saltValue="OIaiNH5hkp5BTNrm/gOf4Q==" spinCount="100000" sheet="1" selectLockedCells="1"/>
  <protectedRanges>
    <protectedRange password="CF16" sqref="O11 I11 L11 E11 B11" name="Range1_2"/>
    <protectedRange password="CF16" sqref="O12 I12 B12 L12 E12" name="Range1_1_1"/>
  </protectedRanges>
  <mergeCells count="25">
    <mergeCell ref="O6:Q6"/>
    <mergeCell ref="B4:D4"/>
    <mergeCell ref="I4:K4"/>
    <mergeCell ref="L4:N4"/>
    <mergeCell ref="E4:G4"/>
    <mergeCell ref="O4:Q4"/>
    <mergeCell ref="B6:D7"/>
    <mergeCell ref="B5:D5"/>
    <mergeCell ref="O10:O11"/>
    <mergeCell ref="Q10:Q11"/>
    <mergeCell ref="B10:B11"/>
    <mergeCell ref="D10:D11"/>
    <mergeCell ref="E10:E11"/>
    <mergeCell ref="G10:G11"/>
    <mergeCell ref="B3:D3"/>
    <mergeCell ref="I3:N3"/>
    <mergeCell ref="I10:I11"/>
    <mergeCell ref="K10:K11"/>
    <mergeCell ref="L10:L11"/>
    <mergeCell ref="N10:N11"/>
    <mergeCell ref="E6:G6"/>
    <mergeCell ref="I6:K6"/>
    <mergeCell ref="L6:N6"/>
    <mergeCell ref="E3:G3"/>
    <mergeCell ref="B8:D8"/>
  </mergeCells>
  <phoneticPr fontId="2" type="noConversion"/>
  <printOptions horizontalCentered="1"/>
  <pageMargins left="0.75" right="1.59" top="1" bottom="0.5" header="0.5" footer="0.5"/>
  <pageSetup scale="9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pageSetUpPr fitToPage="1"/>
  </sheetPr>
  <dimension ref="A1:G23"/>
  <sheetViews>
    <sheetView zoomScaleNormal="100" workbookViewId="0">
      <selection activeCell="B10" sqref="B10"/>
    </sheetView>
  </sheetViews>
  <sheetFormatPr defaultColWidth="9.140625" defaultRowHeight="12.75"/>
  <cols>
    <col min="1" max="1" width="6" style="136" customWidth="1"/>
    <col min="2" max="2" width="14.85546875" style="136" customWidth="1"/>
    <col min="3" max="3" width="18" style="136" customWidth="1"/>
    <col min="4" max="4" width="27.140625" style="136" customWidth="1"/>
    <col min="5" max="5" width="21.42578125" style="136" customWidth="1"/>
    <col min="6" max="6" width="23.140625" style="136" customWidth="1"/>
    <col min="7" max="7" width="14.5703125" style="136" customWidth="1"/>
    <col min="8" max="8" width="9.140625" style="269" customWidth="1"/>
    <col min="9" max="16384" width="9.140625" style="269"/>
  </cols>
  <sheetData>
    <row r="1" spans="1:7">
      <c r="A1" s="126"/>
      <c r="B1" s="49"/>
      <c r="C1" s="49"/>
      <c r="D1" s="49"/>
      <c r="E1" s="49"/>
      <c r="F1" s="49"/>
      <c r="G1" s="288" t="s">
        <v>335</v>
      </c>
    </row>
    <row r="2" spans="1:7" ht="26.25">
      <c r="A2" s="50"/>
      <c r="B2" s="472" t="s">
        <v>87</v>
      </c>
      <c r="C2" s="472"/>
      <c r="D2" s="472"/>
      <c r="E2" s="472"/>
      <c r="F2" s="472"/>
      <c r="G2" s="289">
        <v>45474</v>
      </c>
    </row>
    <row r="3" spans="1:7" ht="13.5" thickBot="1">
      <c r="A3" s="50"/>
      <c r="B3" s="52"/>
      <c r="C3" s="52"/>
      <c r="D3" s="52"/>
      <c r="E3" s="52"/>
      <c r="F3" s="52"/>
      <c r="G3" s="290" t="s">
        <v>267</v>
      </c>
    </row>
    <row r="4" spans="1:7" ht="18.75" thickBot="1">
      <c r="A4" s="50"/>
      <c r="B4" s="467" t="s">
        <v>86</v>
      </c>
      <c r="C4" s="467"/>
      <c r="D4" s="467"/>
      <c r="E4" s="467"/>
      <c r="F4" s="467"/>
      <c r="G4" s="354"/>
    </row>
    <row r="5" spans="1:7" ht="20.25">
      <c r="A5" s="50"/>
      <c r="B5" s="470">
        <f>SUM('1'!O34)</f>
        <v>23.76</v>
      </c>
      <c r="C5" s="470"/>
      <c r="D5" s="470"/>
      <c r="E5" s="470"/>
      <c r="F5" s="470"/>
      <c r="G5" s="51"/>
    </row>
    <row r="6" spans="1:7" ht="35.450000000000003" customHeight="1">
      <c r="A6" s="79"/>
      <c r="B6" s="471"/>
      <c r="C6" s="471"/>
      <c r="D6" s="471"/>
      <c r="E6" s="471"/>
      <c r="F6" s="471"/>
      <c r="G6" s="51"/>
    </row>
    <row r="7" spans="1:7">
      <c r="A7" s="50"/>
      <c r="B7" s="52"/>
      <c r="C7" s="52"/>
      <c r="D7" s="52"/>
      <c r="E7" s="52"/>
      <c r="F7" s="52"/>
      <c r="G7" s="51"/>
    </row>
    <row r="8" spans="1:7" s="270" customFormat="1" ht="18.75" thickBot="1">
      <c r="A8" s="53"/>
      <c r="B8" s="469" t="s">
        <v>233</v>
      </c>
      <c r="C8" s="469"/>
      <c r="D8" s="469"/>
      <c r="E8" s="469"/>
      <c r="F8" s="469"/>
      <c r="G8" s="54"/>
    </row>
    <row r="9" spans="1:7" s="270" customFormat="1" ht="36.75" customHeight="1" thickBot="1">
      <c r="A9" s="53"/>
      <c r="B9" s="128" t="s">
        <v>46</v>
      </c>
      <c r="C9" s="128" t="s">
        <v>154</v>
      </c>
      <c r="D9" s="128" t="s">
        <v>153</v>
      </c>
      <c r="E9" s="129" t="s">
        <v>155</v>
      </c>
      <c r="F9" s="130" t="s">
        <v>235</v>
      </c>
      <c r="G9" s="54"/>
    </row>
    <row r="10" spans="1:7" s="270" customFormat="1" ht="18.75" thickBot="1">
      <c r="A10" s="53"/>
      <c r="B10" s="125"/>
      <c r="C10" s="59"/>
      <c r="D10" s="59"/>
      <c r="E10" s="59" t="s">
        <v>317</v>
      </c>
      <c r="F10" s="127"/>
      <c r="G10" s="54"/>
    </row>
    <row r="11" spans="1:7" s="270" customFormat="1" ht="18">
      <c r="A11" s="53"/>
      <c r="B11" s="55"/>
      <c r="C11" s="55"/>
      <c r="D11" s="55"/>
      <c r="E11" s="55"/>
      <c r="F11" s="55"/>
      <c r="G11" s="54"/>
    </row>
    <row r="12" spans="1:7" s="270" customFormat="1" ht="18.75" thickBot="1">
      <c r="A12" s="466" t="s">
        <v>169</v>
      </c>
      <c r="B12" s="467"/>
      <c r="C12" s="467"/>
      <c r="D12" s="467"/>
      <c r="E12" s="467"/>
      <c r="F12" s="467"/>
      <c r="G12" s="468"/>
    </row>
    <row r="13" spans="1:7" ht="18" customHeight="1" thickBot="1">
      <c r="A13" s="50"/>
      <c r="B13" s="473"/>
      <c r="C13" s="474"/>
      <c r="D13" s="474"/>
      <c r="E13" s="474"/>
      <c r="F13" s="475"/>
      <c r="G13" s="51"/>
    </row>
    <row r="14" spans="1:7" ht="18" customHeight="1">
      <c r="A14" s="50"/>
      <c r="B14" s="60"/>
      <c r="C14" s="60"/>
      <c r="D14" s="60"/>
      <c r="E14" s="60"/>
      <c r="F14" s="60"/>
      <c r="G14" s="51"/>
    </row>
    <row r="15" spans="1:7" ht="18" customHeight="1" thickBot="1">
      <c r="A15" s="50"/>
      <c r="B15" s="469" t="s">
        <v>90</v>
      </c>
      <c r="C15" s="469"/>
      <c r="D15" s="469"/>
      <c r="E15" s="469"/>
      <c r="F15" s="469"/>
      <c r="G15" s="51"/>
    </row>
    <row r="16" spans="1:7" ht="18" customHeight="1" thickBot="1">
      <c r="A16" s="50"/>
      <c r="B16" s="477"/>
      <c r="C16" s="478"/>
      <c r="D16" s="478"/>
      <c r="E16" s="478"/>
      <c r="F16" s="479"/>
      <c r="G16" s="51"/>
    </row>
    <row r="17" spans="1:7" ht="18" customHeight="1">
      <c r="A17" s="50"/>
      <c r="B17" s="80"/>
      <c r="C17" s="80"/>
      <c r="D17" s="80"/>
      <c r="E17" s="80"/>
      <c r="F17" s="80"/>
      <c r="G17" s="51"/>
    </row>
    <row r="18" spans="1:7" ht="18" customHeight="1" thickBot="1">
      <c r="A18" s="50"/>
      <c r="B18" s="476" t="s">
        <v>173</v>
      </c>
      <c r="C18" s="476"/>
      <c r="D18" s="476"/>
      <c r="E18" s="476"/>
      <c r="F18" s="476"/>
      <c r="G18" s="51"/>
    </row>
    <row r="19" spans="1:7" ht="18" customHeight="1" thickBot="1">
      <c r="A19" s="50"/>
      <c r="B19" s="473"/>
      <c r="C19" s="474"/>
      <c r="D19" s="474"/>
      <c r="E19" s="474"/>
      <c r="F19" s="475"/>
      <c r="G19" s="51"/>
    </row>
    <row r="20" spans="1:7">
      <c r="A20" s="50"/>
      <c r="B20" s="52"/>
      <c r="C20" s="52"/>
      <c r="D20" s="52"/>
      <c r="E20" s="52"/>
      <c r="F20" s="52"/>
      <c r="G20" s="51"/>
    </row>
    <row r="21" spans="1:7" ht="18" customHeight="1" thickBot="1">
      <c r="A21" s="50"/>
      <c r="B21" s="469" t="s">
        <v>175</v>
      </c>
      <c r="C21" s="469"/>
      <c r="D21" s="469"/>
      <c r="E21" s="469"/>
      <c r="F21" s="469"/>
      <c r="G21" s="51"/>
    </row>
    <row r="22" spans="1:7" ht="88.5" customHeight="1" thickBot="1">
      <c r="A22" s="50"/>
      <c r="B22" s="463"/>
      <c r="C22" s="464"/>
      <c r="D22" s="464"/>
      <c r="E22" s="464"/>
      <c r="F22" s="465"/>
      <c r="G22" s="51"/>
    </row>
    <row r="23" spans="1:7" ht="13.5" thickBot="1">
      <c r="A23" s="56"/>
      <c r="B23" s="57"/>
      <c r="C23" s="57"/>
      <c r="D23" s="57"/>
      <c r="E23" s="57"/>
      <c r="F23" s="57"/>
      <c r="G23" s="58"/>
    </row>
  </sheetData>
  <sheetProtection algorithmName="SHA-512" hashValue="MSF4d5Ebxa2fiNHyhJIb8QyOADBlsgD54ZCPziZZ6sIF9LaG9Tu3UfMd15rTFJZ2/xKeD91tlB4YRbi+xSrrYg==" saltValue="+ugRnRqjf+XiqoqDap/20w==" spinCount="100000" sheet="1" selectLockedCells="1"/>
  <mergeCells count="13">
    <mergeCell ref="B2:F2"/>
    <mergeCell ref="B19:F19"/>
    <mergeCell ref="B18:F18"/>
    <mergeCell ref="B16:F16"/>
    <mergeCell ref="B13:F13"/>
    <mergeCell ref="B15:F15"/>
    <mergeCell ref="B22:F22"/>
    <mergeCell ref="A12:G12"/>
    <mergeCell ref="B8:F8"/>
    <mergeCell ref="B4:F4"/>
    <mergeCell ref="B5:F5"/>
    <mergeCell ref="B6:F6"/>
    <mergeCell ref="B21:F21"/>
  </mergeCells>
  <phoneticPr fontId="2" type="noConversion"/>
  <dataValidations count="4">
    <dataValidation allowBlank="1" showInputMessage="1" showErrorMessage="1" prompt="7 Digit Cost Center_x000a_" sqref="C10" xr:uid="{00000000-0002-0000-0300-000000000000}"/>
    <dataValidation allowBlank="1" showInputMessage="1" showErrorMessage="1" prompt="Format: 000-0000" sqref="B10" xr:uid="{00000000-0002-0000-0300-000001000000}"/>
    <dataValidation allowBlank="1" showInputMessage="1" showErrorMessage="1" prompt="Format: 0000-0000-00000" sqref="D10" xr:uid="{00000000-0002-0000-0300-000002000000}"/>
    <dataValidation type="list" allowBlank="1" showInputMessage="1" showErrorMessage="1" sqref="E10" xr:uid="{00000000-0002-0000-0300-000003000000}">
      <formula1>"430001,440001"</formula1>
    </dataValidation>
  </dataValidations>
  <printOptions horizontalCentered="1"/>
  <pageMargins left="0.75" right="0.75" top="1" bottom="1" header="0.5" footer="0.5"/>
  <pageSetup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0"/>
    <pageSetUpPr fitToPage="1"/>
  </sheetPr>
  <dimension ref="A1:CFJ594"/>
  <sheetViews>
    <sheetView showGridLines="0" zoomScale="90" zoomScaleNormal="90" workbookViewId="0">
      <selection activeCell="C11" sqref="C11"/>
    </sheetView>
  </sheetViews>
  <sheetFormatPr defaultColWidth="9.140625" defaultRowHeight="12.75"/>
  <cols>
    <col min="1" max="1" width="1.140625" style="273" customWidth="1"/>
    <col min="2" max="2" width="7.5703125" style="227" customWidth="1"/>
    <col min="3" max="3" width="19.85546875" style="227" customWidth="1"/>
    <col min="4" max="5" width="18" style="227" customWidth="1"/>
    <col min="6" max="6" width="32.85546875" style="227" customWidth="1"/>
    <col min="7" max="7" width="13.42578125" style="227" customWidth="1"/>
    <col min="8" max="8" width="24.42578125" style="228" customWidth="1"/>
    <col min="9" max="9" width="20.5703125" style="228" customWidth="1"/>
    <col min="10" max="10" width="16.42578125" style="228" customWidth="1"/>
    <col min="11" max="11" width="19.42578125" style="227" customWidth="1"/>
    <col min="12" max="12" width="40.28515625" style="227" customWidth="1"/>
    <col min="13" max="13" width="3.140625" style="227" hidden="1" customWidth="1"/>
    <col min="14" max="14" width="11.42578125" style="227" customWidth="1"/>
    <col min="15" max="15" width="10.140625" style="227" customWidth="1"/>
    <col min="16" max="16" width="12.7109375" style="227" customWidth="1"/>
    <col min="17" max="17" width="6.85546875" style="227" customWidth="1"/>
    <col min="18" max="18" width="10.85546875" style="227" customWidth="1"/>
    <col min="19" max="19" width="20.85546875" style="227" customWidth="1"/>
    <col min="20" max="20" width="15.85546875" style="227" customWidth="1"/>
    <col min="21" max="21" width="14.7109375" style="384" customWidth="1"/>
    <col min="22" max="22" width="15.85546875" style="384" customWidth="1"/>
    <col min="23" max="23" width="17.140625" style="384" customWidth="1"/>
    <col min="24" max="25" width="16.42578125" style="384" customWidth="1"/>
    <col min="26" max="26" width="19" style="386" customWidth="1"/>
    <col min="27" max="27" width="19" style="384" customWidth="1"/>
    <col min="28" max="28" width="21.140625" style="387" customWidth="1"/>
    <col min="29" max="30" width="18.28515625" style="384" customWidth="1"/>
    <col min="31" max="31" width="17.7109375" style="384" customWidth="1"/>
    <col min="32" max="36" width="36.140625" style="384" customWidth="1"/>
    <col min="37" max="37" width="63" style="384" customWidth="1"/>
    <col min="38" max="39" width="36.140625" style="384" customWidth="1"/>
    <col min="40" max="40" width="26.42578125" style="384" customWidth="1"/>
    <col min="41" max="41" width="14.85546875" style="384" customWidth="1"/>
    <col min="42" max="43" width="11.42578125" style="384" customWidth="1"/>
    <col min="44" max="44" width="13.85546875" style="384" customWidth="1"/>
    <col min="45" max="45" width="19.140625" style="388" customWidth="1"/>
    <col min="46" max="46" width="15.5703125" style="384" customWidth="1"/>
    <col min="47" max="47" width="39.85546875" style="384" customWidth="1"/>
    <col min="48" max="57" width="9.140625" style="384"/>
    <col min="58" max="16384" width="9.140625" style="227"/>
  </cols>
  <sheetData>
    <row r="1" spans="1:2194">
      <c r="A1" s="283"/>
      <c r="B1" s="274"/>
      <c r="C1" s="275"/>
      <c r="D1" s="275"/>
      <c r="E1" s="275"/>
      <c r="F1" s="275"/>
      <c r="G1" s="275"/>
      <c r="H1" s="276"/>
      <c r="I1" s="276"/>
      <c r="J1" s="276"/>
      <c r="K1" s="275"/>
      <c r="L1" s="275"/>
      <c r="M1" s="7"/>
      <c r="N1" s="275"/>
      <c r="O1" s="275"/>
      <c r="P1" s="275"/>
      <c r="Q1" s="275"/>
      <c r="R1" s="275"/>
      <c r="S1" s="275"/>
      <c r="T1" s="275"/>
      <c r="Z1" s="384"/>
      <c r="AB1" s="384"/>
    </row>
    <row r="2" spans="1:2194" ht="26.25">
      <c r="A2" s="284"/>
      <c r="B2" s="286">
        <f ca="1">TODAY()</f>
        <v>45547</v>
      </c>
      <c r="C2" s="480" t="s">
        <v>12</v>
      </c>
      <c r="D2" s="480"/>
      <c r="E2" s="480"/>
      <c r="F2" s="480"/>
      <c r="G2" s="480"/>
      <c r="H2" s="480"/>
      <c r="I2" s="480"/>
      <c r="J2" s="480"/>
      <c r="K2" s="480"/>
      <c r="L2" s="480"/>
      <c r="M2" s="480"/>
      <c r="N2" s="480"/>
      <c r="O2" s="480"/>
      <c r="P2" s="480"/>
      <c r="Q2" s="480"/>
      <c r="R2" s="480"/>
      <c r="S2" s="480"/>
      <c r="T2" s="480"/>
      <c r="Z2" s="384"/>
      <c r="AB2" s="384"/>
    </row>
    <row r="3" spans="1:2194" ht="17.100000000000001" customHeight="1">
      <c r="A3" s="284"/>
      <c r="B3" s="277"/>
      <c r="C3" s="179"/>
      <c r="D3" s="179"/>
      <c r="E3" s="179"/>
      <c r="F3" s="179"/>
      <c r="G3" s="179"/>
      <c r="H3" s="182"/>
      <c r="I3" s="182"/>
      <c r="J3" s="182"/>
      <c r="K3" s="179"/>
      <c r="L3" s="179"/>
      <c r="M3" s="8"/>
      <c r="N3" s="179"/>
      <c r="O3" s="179"/>
      <c r="P3" s="179"/>
      <c r="Q3" s="179"/>
      <c r="R3" s="179"/>
      <c r="S3" s="179"/>
      <c r="T3" s="179"/>
      <c r="Z3" s="384"/>
      <c r="AB3" s="384"/>
    </row>
    <row r="4" spans="1:2194" ht="17.100000000000001" customHeight="1">
      <c r="A4" s="284"/>
      <c r="B4" s="179"/>
      <c r="C4" s="179"/>
      <c r="D4" s="179"/>
      <c r="E4" s="278" t="s">
        <v>5</v>
      </c>
      <c r="F4" s="484"/>
      <c r="G4" s="485"/>
      <c r="H4" s="278" t="s">
        <v>264</v>
      </c>
      <c r="I4" s="484"/>
      <c r="J4" s="485"/>
      <c r="K4" s="279"/>
      <c r="L4" s="179"/>
      <c r="M4" s="8"/>
      <c r="N4" s="179"/>
      <c r="O4" s="179"/>
      <c r="P4" s="179"/>
      <c r="Q4" s="179"/>
      <c r="R4" s="179"/>
      <c r="S4" s="179"/>
      <c r="T4" s="179"/>
      <c r="Z4" s="384"/>
      <c r="AB4" s="384"/>
    </row>
    <row r="5" spans="1:2194" ht="17.100000000000001" customHeight="1">
      <c r="A5" s="284"/>
      <c r="B5" s="179"/>
      <c r="C5" s="179"/>
      <c r="D5" s="278"/>
      <c r="E5" s="278"/>
      <c r="F5" s="179"/>
      <c r="G5" s="179"/>
      <c r="H5" s="182"/>
      <c r="I5" s="182"/>
      <c r="J5" s="182"/>
      <c r="K5" s="179"/>
      <c r="L5" s="179"/>
      <c r="M5" s="8"/>
      <c r="N5" s="179"/>
      <c r="O5" s="179"/>
      <c r="P5" s="179"/>
      <c r="Q5" s="179"/>
      <c r="R5" s="179"/>
      <c r="S5" s="179"/>
      <c r="T5" s="179"/>
      <c r="X5" s="384" t="s">
        <v>135</v>
      </c>
      <c r="Y5" s="384">
        <f>('Equipment Funding'!B13)</f>
        <v>0</v>
      </c>
      <c r="Z5" s="384"/>
      <c r="AB5" s="384"/>
    </row>
    <row r="6" spans="1:2194" ht="17.100000000000001" customHeight="1">
      <c r="A6" s="284"/>
      <c r="B6" s="179"/>
      <c r="C6" s="179"/>
      <c r="D6" s="179"/>
      <c r="E6" s="278" t="s">
        <v>11</v>
      </c>
      <c r="F6" s="484"/>
      <c r="G6" s="485"/>
      <c r="H6" s="278" t="s">
        <v>100</v>
      </c>
      <c r="I6" s="484"/>
      <c r="J6" s="485"/>
      <c r="K6" s="279"/>
      <c r="L6" s="179"/>
      <c r="M6" s="8"/>
      <c r="N6" s="179"/>
      <c r="O6" s="179"/>
      <c r="P6" s="179"/>
      <c r="Q6" s="179"/>
      <c r="R6" s="179"/>
      <c r="S6" s="179"/>
      <c r="T6" s="179"/>
      <c r="Z6" s="384"/>
      <c r="AB6" s="384"/>
    </row>
    <row r="7" spans="1:2194" ht="17.100000000000001" customHeight="1" thickBot="1">
      <c r="A7" s="284"/>
      <c r="B7" s="179"/>
      <c r="C7" s="179"/>
      <c r="D7" s="179"/>
      <c r="E7" s="179"/>
      <c r="F7" s="179"/>
      <c r="G7" s="179"/>
      <c r="H7" s="182"/>
      <c r="I7" s="182"/>
      <c r="J7" s="182"/>
      <c r="K7" s="179"/>
      <c r="L7" s="179"/>
      <c r="M7" s="8"/>
      <c r="N7" s="179"/>
      <c r="O7" s="179"/>
      <c r="P7" s="179"/>
      <c r="Q7" s="179"/>
      <c r="R7" s="179"/>
      <c r="S7" s="179"/>
      <c r="T7" s="179"/>
      <c r="Z7" s="384"/>
      <c r="AB7" s="384"/>
    </row>
    <row r="8" spans="1:2194" ht="19.7" customHeight="1" thickBot="1">
      <c r="A8" s="284"/>
      <c r="B8" s="179"/>
      <c r="C8" s="489" t="s">
        <v>263</v>
      </c>
      <c r="D8" s="489"/>
      <c r="E8" s="489"/>
      <c r="F8" s="489"/>
      <c r="G8" s="489"/>
      <c r="H8" s="280" t="s">
        <v>125</v>
      </c>
      <c r="I8" s="484"/>
      <c r="J8" s="485"/>
      <c r="K8" s="279"/>
      <c r="L8" s="179"/>
      <c r="M8" s="8"/>
      <c r="N8" s="486" t="s">
        <v>9</v>
      </c>
      <c r="O8" s="487"/>
      <c r="P8" s="487"/>
      <c r="Q8" s="487"/>
      <c r="R8" s="487"/>
      <c r="S8" s="488"/>
      <c r="T8" s="179"/>
      <c r="Z8" s="384"/>
      <c r="AB8" s="384"/>
    </row>
    <row r="9" spans="1:2194" ht="20.25">
      <c r="A9" s="284"/>
      <c r="B9" s="281"/>
      <c r="C9" s="179"/>
      <c r="D9" s="179"/>
      <c r="E9" s="179"/>
      <c r="F9" s="179"/>
      <c r="G9" s="179"/>
      <c r="H9" s="182"/>
      <c r="I9" s="182"/>
      <c r="J9" s="182"/>
      <c r="K9" s="179"/>
      <c r="L9" s="179"/>
      <c r="M9" s="8"/>
      <c r="N9" s="481" t="s">
        <v>234</v>
      </c>
      <c r="O9" s="482"/>
      <c r="P9" s="482"/>
      <c r="Q9" s="482"/>
      <c r="R9" s="482"/>
      <c r="S9" s="483"/>
      <c r="T9" s="282"/>
      <c r="Z9" s="384"/>
      <c r="AB9" s="384"/>
    </row>
    <row r="10" spans="1:2194" s="297" customFormat="1" ht="51.75" customHeight="1">
      <c r="A10" s="190"/>
      <c r="B10" s="190"/>
      <c r="C10" s="293" t="s">
        <v>132</v>
      </c>
      <c r="D10" s="293" t="s">
        <v>133</v>
      </c>
      <c r="E10" s="293" t="s">
        <v>136</v>
      </c>
      <c r="F10" s="293" t="s">
        <v>6</v>
      </c>
      <c r="G10" s="293" t="s">
        <v>7</v>
      </c>
      <c r="H10" s="293" t="s">
        <v>8</v>
      </c>
      <c r="I10" s="293" t="s">
        <v>92</v>
      </c>
      <c r="J10" s="293" t="s">
        <v>292</v>
      </c>
      <c r="K10" s="293" t="s">
        <v>293</v>
      </c>
      <c r="L10" s="293" t="s">
        <v>25</v>
      </c>
      <c r="M10" s="294"/>
      <c r="N10" s="295" t="s">
        <v>10</v>
      </c>
      <c r="O10" s="295" t="s">
        <v>154</v>
      </c>
      <c r="P10" s="490" t="s">
        <v>153</v>
      </c>
      <c r="Q10" s="490"/>
      <c r="R10" s="296" t="s">
        <v>155</v>
      </c>
      <c r="S10" s="295" t="s">
        <v>235</v>
      </c>
      <c r="T10" s="307" t="s">
        <v>336</v>
      </c>
      <c r="U10" s="384"/>
      <c r="V10" s="385" t="s">
        <v>117</v>
      </c>
      <c r="W10" s="385" t="s">
        <v>97</v>
      </c>
      <c r="X10" s="385" t="s">
        <v>267</v>
      </c>
      <c r="Y10" s="385" t="s">
        <v>98</v>
      </c>
      <c r="Z10" s="385" t="s">
        <v>236</v>
      </c>
      <c r="AA10" s="385" t="s">
        <v>95</v>
      </c>
      <c r="AB10" s="385" t="s">
        <v>338</v>
      </c>
      <c r="AC10" s="385" t="s">
        <v>174</v>
      </c>
      <c r="AD10" s="385" t="s">
        <v>96</v>
      </c>
      <c r="AE10" s="384" t="s">
        <v>99</v>
      </c>
      <c r="AF10" s="384" t="s">
        <v>163</v>
      </c>
      <c r="AG10" s="384"/>
      <c r="AH10" s="384" t="s">
        <v>138</v>
      </c>
      <c r="AI10" s="384" t="s">
        <v>139</v>
      </c>
      <c r="AJ10" s="384" t="s">
        <v>262</v>
      </c>
      <c r="AK10" s="384" t="s">
        <v>140</v>
      </c>
      <c r="AL10" s="384" t="s">
        <v>141</v>
      </c>
      <c r="AM10" s="384" t="s">
        <v>279</v>
      </c>
      <c r="AN10" s="384" t="s">
        <v>146</v>
      </c>
      <c r="AO10" s="384" t="s">
        <v>147</v>
      </c>
      <c r="AP10" s="384" t="s">
        <v>145</v>
      </c>
      <c r="AQ10" s="384" t="s">
        <v>148</v>
      </c>
      <c r="AR10" s="384" t="s">
        <v>282</v>
      </c>
      <c r="AS10" s="388" t="s">
        <v>281</v>
      </c>
      <c r="AT10" s="384" t="s">
        <v>280</v>
      </c>
      <c r="AU10" s="384"/>
      <c r="AV10" s="384"/>
      <c r="AW10" s="384"/>
      <c r="AX10" s="384"/>
      <c r="AY10" s="384"/>
      <c r="AZ10" s="384"/>
      <c r="BA10" s="384"/>
      <c r="BB10" s="384"/>
      <c r="BC10" s="384"/>
      <c r="BD10" s="384"/>
      <c r="BE10" s="384"/>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27"/>
      <c r="FE10" s="227"/>
      <c r="FF10" s="227"/>
      <c r="FG10" s="227"/>
      <c r="FH10" s="227"/>
      <c r="FI10" s="227"/>
      <c r="FJ10" s="227"/>
      <c r="FK10" s="227"/>
      <c r="FL10" s="227"/>
      <c r="FM10" s="227"/>
      <c r="FN10" s="227"/>
      <c r="FO10" s="227"/>
      <c r="FP10" s="227"/>
      <c r="FQ10" s="227"/>
      <c r="FR10" s="227"/>
      <c r="FS10" s="227"/>
      <c r="FT10" s="227"/>
      <c r="FU10" s="227"/>
      <c r="FV10" s="227"/>
      <c r="FW10" s="227"/>
      <c r="FX10" s="227"/>
      <c r="FY10" s="227"/>
      <c r="FZ10" s="227"/>
      <c r="GA10" s="227"/>
      <c r="GB10" s="227"/>
      <c r="GC10" s="227"/>
      <c r="GD10" s="227"/>
      <c r="GE10" s="227"/>
      <c r="GF10" s="227"/>
      <c r="GG10" s="227"/>
      <c r="GH10" s="227"/>
      <c r="GI10" s="227"/>
      <c r="GJ10" s="227"/>
      <c r="GK10" s="227"/>
      <c r="GL10" s="227"/>
      <c r="GM10" s="227"/>
      <c r="GN10" s="227"/>
      <c r="GO10" s="227"/>
      <c r="GP10" s="227"/>
      <c r="GQ10" s="227"/>
      <c r="GR10" s="227"/>
      <c r="GS10" s="227"/>
      <c r="GT10" s="227"/>
      <c r="GU10" s="227"/>
      <c r="GV10" s="227"/>
      <c r="GW10" s="227"/>
      <c r="GX10" s="227"/>
      <c r="GY10" s="227"/>
      <c r="GZ10" s="227"/>
      <c r="HA10" s="227"/>
      <c r="HB10" s="227"/>
      <c r="HC10" s="227"/>
      <c r="HD10" s="227"/>
      <c r="HE10" s="227"/>
      <c r="HF10" s="227"/>
      <c r="HG10" s="227"/>
      <c r="HH10" s="227"/>
      <c r="HI10" s="227"/>
      <c r="HJ10" s="227"/>
      <c r="HK10" s="227"/>
      <c r="HL10" s="227"/>
      <c r="HM10" s="227"/>
      <c r="HN10" s="227"/>
      <c r="HO10" s="227"/>
      <c r="HP10" s="227"/>
      <c r="HQ10" s="227"/>
      <c r="HR10" s="227"/>
      <c r="HS10" s="227"/>
      <c r="HT10" s="227"/>
      <c r="HU10" s="227"/>
      <c r="HV10" s="227"/>
      <c r="HW10" s="227"/>
      <c r="HX10" s="227"/>
      <c r="HY10" s="227"/>
      <c r="HZ10" s="227"/>
      <c r="IA10" s="227"/>
      <c r="IB10" s="227"/>
      <c r="IC10" s="227"/>
      <c r="ID10" s="227"/>
      <c r="IE10" s="227"/>
      <c r="IF10" s="227"/>
      <c r="IG10" s="227"/>
      <c r="IH10" s="227"/>
      <c r="II10" s="227"/>
      <c r="IJ10" s="227"/>
      <c r="IK10" s="227"/>
      <c r="IL10" s="227"/>
      <c r="IM10" s="227"/>
      <c r="IN10" s="227"/>
      <c r="IO10" s="227"/>
      <c r="IP10" s="227"/>
      <c r="IQ10" s="227"/>
      <c r="IR10" s="227"/>
      <c r="IS10" s="227"/>
      <c r="IT10" s="227"/>
      <c r="IU10" s="227"/>
      <c r="IV10" s="227"/>
      <c r="IW10" s="227"/>
      <c r="IX10" s="227"/>
      <c r="IY10" s="227"/>
      <c r="IZ10" s="227"/>
      <c r="JA10" s="227"/>
      <c r="JB10" s="227"/>
      <c r="JC10" s="227"/>
      <c r="JD10" s="227"/>
      <c r="JE10" s="227"/>
      <c r="JF10" s="227"/>
      <c r="JG10" s="227"/>
      <c r="JH10" s="227"/>
      <c r="JI10" s="227"/>
      <c r="JJ10" s="227"/>
      <c r="JK10" s="227"/>
      <c r="JL10" s="227"/>
      <c r="JM10" s="227"/>
      <c r="JN10" s="227"/>
      <c r="JO10" s="227"/>
      <c r="JP10" s="227"/>
      <c r="JQ10" s="227"/>
      <c r="JR10" s="227"/>
      <c r="JS10" s="227"/>
      <c r="JT10" s="227"/>
      <c r="JU10" s="227"/>
      <c r="JV10" s="227"/>
      <c r="JW10" s="227"/>
      <c r="JX10" s="227"/>
      <c r="JY10" s="227"/>
      <c r="JZ10" s="227"/>
      <c r="KA10" s="227"/>
      <c r="KB10" s="227"/>
      <c r="KC10" s="227"/>
      <c r="KD10" s="227"/>
      <c r="KE10" s="227"/>
      <c r="KF10" s="227"/>
      <c r="KG10" s="227"/>
      <c r="KH10" s="227"/>
      <c r="KI10" s="227"/>
      <c r="KJ10" s="227"/>
      <c r="KK10" s="227"/>
      <c r="KL10" s="227"/>
      <c r="KM10" s="227"/>
      <c r="KN10" s="227"/>
      <c r="KO10" s="227"/>
      <c r="KP10" s="227"/>
      <c r="KQ10" s="227"/>
      <c r="KR10" s="227"/>
      <c r="KS10" s="227"/>
      <c r="KT10" s="227"/>
      <c r="KU10" s="227"/>
      <c r="KV10" s="227"/>
      <c r="KW10" s="227"/>
      <c r="KX10" s="227"/>
      <c r="KY10" s="227"/>
      <c r="KZ10" s="227"/>
      <c r="LA10" s="227"/>
      <c r="LB10" s="227"/>
      <c r="LC10" s="227"/>
      <c r="LD10" s="227"/>
      <c r="LE10" s="227"/>
      <c r="LF10" s="227"/>
      <c r="LG10" s="227"/>
      <c r="LH10" s="227"/>
      <c r="LI10" s="227"/>
      <c r="LJ10" s="227"/>
      <c r="LK10" s="227"/>
      <c r="LL10" s="227"/>
      <c r="LM10" s="227"/>
      <c r="LN10" s="227"/>
      <c r="LO10" s="227"/>
      <c r="LP10" s="227"/>
      <c r="LQ10" s="227"/>
      <c r="LR10" s="227"/>
      <c r="LS10" s="227"/>
      <c r="LT10" s="227"/>
      <c r="LU10" s="227"/>
      <c r="LV10" s="227"/>
      <c r="LW10" s="227"/>
      <c r="LX10" s="227"/>
      <c r="LY10" s="227"/>
      <c r="LZ10" s="227"/>
      <c r="MA10" s="227"/>
      <c r="MB10" s="227"/>
      <c r="MC10" s="227"/>
      <c r="MD10" s="227"/>
      <c r="ME10" s="227"/>
      <c r="MF10" s="227"/>
      <c r="MG10" s="227"/>
      <c r="MH10" s="227"/>
      <c r="MI10" s="227"/>
      <c r="MJ10" s="227"/>
      <c r="MK10" s="227"/>
      <c r="ML10" s="227"/>
      <c r="MM10" s="227"/>
      <c r="MN10" s="227"/>
      <c r="MO10" s="227"/>
      <c r="MP10" s="227"/>
      <c r="MQ10" s="227"/>
      <c r="MR10" s="227"/>
      <c r="MS10" s="227"/>
      <c r="MT10" s="227"/>
      <c r="MU10" s="227"/>
      <c r="MV10" s="227"/>
      <c r="MW10" s="227"/>
      <c r="MX10" s="227"/>
      <c r="MY10" s="227"/>
      <c r="MZ10" s="227"/>
      <c r="NA10" s="227"/>
      <c r="NB10" s="227"/>
      <c r="NC10" s="227"/>
      <c r="ND10" s="227"/>
      <c r="NE10" s="227"/>
      <c r="NF10" s="227"/>
      <c r="NG10" s="227"/>
      <c r="NH10" s="227"/>
      <c r="NI10" s="227"/>
      <c r="NJ10" s="227"/>
      <c r="NK10" s="227"/>
      <c r="NL10" s="227"/>
      <c r="NM10" s="227"/>
      <c r="NN10" s="227"/>
      <c r="NO10" s="227"/>
      <c r="NP10" s="227"/>
      <c r="NQ10" s="227"/>
      <c r="NR10" s="227"/>
      <c r="NS10" s="227"/>
      <c r="NT10" s="227"/>
      <c r="NU10" s="227"/>
      <c r="NV10" s="227"/>
      <c r="NW10" s="227"/>
      <c r="NX10" s="227"/>
      <c r="NY10" s="227"/>
      <c r="NZ10" s="227"/>
      <c r="OA10" s="227"/>
      <c r="OB10" s="227"/>
      <c r="OC10" s="227"/>
      <c r="OD10" s="227"/>
      <c r="OE10" s="227"/>
      <c r="OF10" s="227"/>
      <c r="OG10" s="227"/>
      <c r="OH10" s="227"/>
      <c r="OI10" s="227"/>
      <c r="OJ10" s="227"/>
      <c r="OK10" s="227"/>
      <c r="OL10" s="227"/>
      <c r="OM10" s="227"/>
      <c r="ON10" s="227"/>
      <c r="OO10" s="227"/>
      <c r="OP10" s="227"/>
      <c r="OQ10" s="227"/>
      <c r="OR10" s="227"/>
      <c r="OS10" s="227"/>
      <c r="OT10" s="227"/>
      <c r="OU10" s="227"/>
      <c r="OV10" s="227"/>
      <c r="OW10" s="227"/>
      <c r="OX10" s="227"/>
      <c r="OY10" s="227"/>
      <c r="OZ10" s="227"/>
      <c r="PA10" s="227"/>
      <c r="PB10" s="227"/>
      <c r="PC10" s="227"/>
      <c r="PD10" s="227"/>
      <c r="PE10" s="227"/>
      <c r="PF10" s="227"/>
      <c r="PG10" s="227"/>
      <c r="PH10" s="227"/>
      <c r="PI10" s="227"/>
      <c r="PJ10" s="227"/>
      <c r="PK10" s="227"/>
      <c r="PL10" s="227"/>
      <c r="PM10" s="227"/>
      <c r="PN10" s="227"/>
      <c r="PO10" s="227"/>
      <c r="PP10" s="227"/>
      <c r="PQ10" s="227"/>
      <c r="PR10" s="227"/>
      <c r="PS10" s="227"/>
      <c r="PT10" s="227"/>
      <c r="PU10" s="227"/>
      <c r="PV10" s="227"/>
      <c r="PW10" s="227"/>
      <c r="PX10" s="227"/>
      <c r="PY10" s="227"/>
      <c r="PZ10" s="227"/>
      <c r="QA10" s="227"/>
      <c r="QB10" s="227"/>
      <c r="QC10" s="227"/>
      <c r="QD10" s="227"/>
      <c r="QE10" s="227"/>
      <c r="QF10" s="227"/>
      <c r="QG10" s="227"/>
      <c r="QH10" s="227"/>
      <c r="QI10" s="227"/>
      <c r="QJ10" s="227"/>
      <c r="QK10" s="227"/>
      <c r="QL10" s="227"/>
      <c r="QM10" s="227"/>
      <c r="QN10" s="227"/>
      <c r="QO10" s="227"/>
      <c r="QP10" s="227"/>
      <c r="QQ10" s="227"/>
      <c r="QR10" s="227"/>
      <c r="QS10" s="227"/>
      <c r="QT10" s="227"/>
      <c r="QU10" s="227"/>
      <c r="QV10" s="227"/>
      <c r="QW10" s="230"/>
      <c r="QX10" s="230"/>
      <c r="QY10" s="230"/>
      <c r="QZ10" s="230"/>
      <c r="RA10" s="230"/>
      <c r="RB10" s="230"/>
      <c r="RC10" s="230"/>
      <c r="RD10" s="230"/>
      <c r="RE10" s="230"/>
      <c r="RF10" s="230"/>
      <c r="RG10" s="230"/>
      <c r="RH10" s="230"/>
      <c r="RI10" s="230"/>
      <c r="RJ10" s="230"/>
      <c r="RK10" s="230"/>
      <c r="RL10" s="230"/>
      <c r="RM10" s="230"/>
      <c r="RN10" s="230"/>
      <c r="RO10" s="230"/>
      <c r="RP10" s="230"/>
      <c r="RQ10" s="230"/>
      <c r="RR10" s="230"/>
      <c r="RS10" s="230"/>
      <c r="RT10" s="230"/>
      <c r="RU10" s="230"/>
      <c r="RV10" s="230"/>
      <c r="RW10" s="230"/>
      <c r="RX10" s="230"/>
      <c r="RY10" s="230"/>
      <c r="RZ10" s="230"/>
      <c r="SA10" s="230"/>
      <c r="SB10" s="230"/>
      <c r="SC10" s="230"/>
      <c r="SD10" s="230"/>
      <c r="SE10" s="230"/>
      <c r="SF10" s="230"/>
      <c r="SG10" s="230"/>
      <c r="SH10" s="230"/>
      <c r="SI10" s="230"/>
      <c r="SJ10" s="230"/>
      <c r="SK10" s="230"/>
      <c r="SL10" s="230"/>
      <c r="SM10" s="230"/>
      <c r="SN10" s="230"/>
      <c r="SO10" s="230"/>
      <c r="SP10" s="230"/>
      <c r="SQ10" s="230"/>
      <c r="SR10" s="230"/>
      <c r="SS10" s="230"/>
      <c r="ST10" s="230"/>
      <c r="SU10" s="230"/>
      <c r="SV10" s="230"/>
      <c r="SW10" s="230"/>
      <c r="SX10" s="230"/>
      <c r="SY10" s="230"/>
      <c r="SZ10" s="230"/>
      <c r="TA10" s="230"/>
      <c r="TB10" s="230"/>
      <c r="TC10" s="230"/>
      <c r="TD10" s="230"/>
      <c r="TE10" s="230"/>
      <c r="TF10" s="230"/>
      <c r="TG10" s="230"/>
      <c r="TH10" s="230"/>
      <c r="TI10" s="230"/>
      <c r="TJ10" s="230"/>
      <c r="TK10" s="230"/>
      <c r="TL10" s="230"/>
      <c r="TM10" s="230"/>
      <c r="TN10" s="230"/>
      <c r="TO10" s="230"/>
      <c r="TP10" s="230"/>
      <c r="TQ10" s="230"/>
      <c r="TR10" s="230"/>
      <c r="TS10" s="230"/>
      <c r="TT10" s="230"/>
      <c r="TU10" s="230"/>
      <c r="TV10" s="230"/>
      <c r="TW10" s="230"/>
      <c r="TX10" s="230"/>
      <c r="TY10" s="230"/>
      <c r="TZ10" s="230"/>
      <c r="UA10" s="230"/>
      <c r="UB10" s="230"/>
      <c r="UC10" s="230"/>
      <c r="UD10" s="230"/>
      <c r="UE10" s="230"/>
      <c r="UF10" s="230"/>
      <c r="UG10" s="230"/>
      <c r="UH10" s="230"/>
      <c r="UI10" s="230"/>
      <c r="UJ10" s="230"/>
      <c r="UK10" s="230"/>
      <c r="UL10" s="230"/>
      <c r="UM10" s="230"/>
      <c r="UN10" s="230"/>
      <c r="UO10" s="230"/>
      <c r="UP10" s="230"/>
      <c r="UQ10" s="230"/>
      <c r="UR10" s="230"/>
      <c r="US10" s="230"/>
      <c r="UT10" s="230"/>
      <c r="UU10" s="230"/>
      <c r="UV10" s="230"/>
      <c r="UW10" s="230"/>
      <c r="UX10" s="230"/>
      <c r="UY10" s="230"/>
      <c r="UZ10" s="230"/>
      <c r="VA10" s="230"/>
      <c r="VB10" s="230"/>
      <c r="VC10" s="230"/>
      <c r="VD10" s="230"/>
      <c r="VE10" s="230"/>
      <c r="VF10" s="230"/>
      <c r="VG10" s="230"/>
      <c r="VH10" s="230"/>
      <c r="VI10" s="230"/>
      <c r="VJ10" s="230"/>
      <c r="VK10" s="230"/>
      <c r="VL10" s="230"/>
      <c r="VM10" s="230"/>
      <c r="VN10" s="230"/>
      <c r="VO10" s="230"/>
      <c r="VP10" s="230"/>
      <c r="VQ10" s="230"/>
      <c r="VR10" s="230"/>
      <c r="VS10" s="230"/>
      <c r="VT10" s="230"/>
      <c r="VU10" s="230"/>
      <c r="VV10" s="230"/>
      <c r="VW10" s="230"/>
      <c r="VX10" s="230"/>
      <c r="VY10" s="230"/>
      <c r="VZ10" s="230"/>
      <c r="WA10" s="230"/>
      <c r="WB10" s="230"/>
      <c r="WC10" s="230"/>
      <c r="WD10" s="230"/>
      <c r="WE10" s="230"/>
      <c r="WF10" s="230"/>
      <c r="WG10" s="230"/>
      <c r="WH10" s="230"/>
      <c r="WI10" s="230"/>
      <c r="WJ10" s="230"/>
      <c r="WK10" s="230"/>
      <c r="WL10" s="230"/>
      <c r="WM10" s="230"/>
      <c r="WN10" s="230"/>
      <c r="WO10" s="230"/>
      <c r="WP10" s="230"/>
      <c r="WQ10" s="230"/>
      <c r="WR10" s="230"/>
      <c r="WS10" s="230"/>
      <c r="WT10" s="230"/>
      <c r="WU10" s="230"/>
      <c r="WV10" s="230"/>
      <c r="WW10" s="230"/>
      <c r="WX10" s="230"/>
      <c r="WY10" s="230"/>
      <c r="WZ10" s="230"/>
      <c r="XA10" s="230"/>
      <c r="XB10" s="230"/>
      <c r="XC10" s="230"/>
      <c r="XD10" s="230"/>
      <c r="XE10" s="230"/>
      <c r="XF10" s="230"/>
      <c r="XG10" s="230"/>
      <c r="XH10" s="230"/>
      <c r="XI10" s="230"/>
      <c r="XJ10" s="230"/>
      <c r="XK10" s="230"/>
      <c r="XL10" s="230"/>
      <c r="XM10" s="230"/>
      <c r="XN10" s="230"/>
      <c r="XO10" s="230"/>
      <c r="XP10" s="230"/>
      <c r="XQ10" s="230"/>
      <c r="XR10" s="230"/>
      <c r="XS10" s="230"/>
      <c r="XT10" s="230"/>
      <c r="XU10" s="230"/>
      <c r="XV10" s="230"/>
      <c r="XW10" s="230"/>
      <c r="XX10" s="230"/>
      <c r="XY10" s="230"/>
      <c r="XZ10" s="230"/>
      <c r="YA10" s="230"/>
      <c r="YB10" s="230"/>
      <c r="YC10" s="230"/>
      <c r="YD10" s="230"/>
      <c r="YE10" s="230"/>
      <c r="YF10" s="230"/>
      <c r="YG10" s="230"/>
      <c r="YH10" s="230"/>
      <c r="YI10" s="230"/>
      <c r="YJ10" s="230"/>
      <c r="YK10" s="230"/>
      <c r="YL10" s="230"/>
      <c r="YM10" s="230"/>
      <c r="YN10" s="230"/>
      <c r="YO10" s="230"/>
      <c r="YP10" s="230"/>
      <c r="YQ10" s="230"/>
      <c r="YR10" s="230"/>
      <c r="YS10" s="230"/>
      <c r="YT10" s="230"/>
      <c r="YU10" s="230"/>
      <c r="YV10" s="230"/>
      <c r="YW10" s="230"/>
      <c r="YX10" s="230"/>
      <c r="YY10" s="230"/>
      <c r="YZ10" s="230"/>
      <c r="ZA10" s="230"/>
      <c r="ZB10" s="230"/>
      <c r="ZC10" s="230"/>
      <c r="ZD10" s="230"/>
      <c r="ZE10" s="230"/>
      <c r="ZF10" s="230"/>
      <c r="ZG10" s="230"/>
      <c r="ZH10" s="230"/>
      <c r="ZI10" s="230"/>
      <c r="ZJ10" s="230"/>
      <c r="ZK10" s="230"/>
      <c r="ZL10" s="230"/>
      <c r="ZM10" s="230"/>
      <c r="ZN10" s="230"/>
      <c r="ZO10" s="230"/>
      <c r="ZP10" s="230"/>
      <c r="ZQ10" s="230"/>
      <c r="ZR10" s="230"/>
      <c r="ZS10" s="230"/>
      <c r="ZT10" s="230"/>
      <c r="ZU10" s="230"/>
      <c r="ZV10" s="230"/>
      <c r="ZW10" s="230"/>
      <c r="ZX10" s="230"/>
      <c r="ZY10" s="230"/>
      <c r="ZZ10" s="230"/>
      <c r="AAA10" s="230"/>
      <c r="AAB10" s="230"/>
      <c r="AAC10" s="230"/>
      <c r="AAD10" s="230"/>
      <c r="AAE10" s="230"/>
      <c r="AAF10" s="230"/>
      <c r="AAG10" s="230"/>
      <c r="AAH10" s="230"/>
      <c r="AAI10" s="230"/>
      <c r="AAJ10" s="230"/>
      <c r="AAK10" s="230"/>
      <c r="AAL10" s="230"/>
      <c r="AAM10" s="230"/>
      <c r="AAN10" s="230"/>
      <c r="AAO10" s="230"/>
      <c r="AAP10" s="230"/>
      <c r="AAQ10" s="230"/>
      <c r="AAR10" s="230"/>
      <c r="AAS10" s="230"/>
      <c r="AAT10" s="230"/>
      <c r="AAU10" s="230"/>
      <c r="AAV10" s="230"/>
      <c r="AAW10" s="230"/>
      <c r="AAX10" s="230"/>
      <c r="AAY10" s="230"/>
      <c r="AAZ10" s="230"/>
      <c r="ABA10" s="230"/>
      <c r="ABB10" s="230"/>
      <c r="ABC10" s="230"/>
      <c r="ABD10" s="230"/>
      <c r="ABE10" s="230"/>
      <c r="ABF10" s="230"/>
      <c r="ABG10" s="230"/>
      <c r="ABH10" s="230"/>
      <c r="ABI10" s="230"/>
      <c r="ABJ10" s="230"/>
      <c r="ABK10" s="230"/>
      <c r="ABL10" s="230"/>
      <c r="ABM10" s="230"/>
      <c r="ABN10" s="230"/>
      <c r="ABO10" s="230"/>
      <c r="ABP10" s="230"/>
      <c r="ABQ10" s="230"/>
      <c r="ABR10" s="230"/>
      <c r="ABS10" s="230"/>
      <c r="ABT10" s="230"/>
      <c r="ABU10" s="230"/>
      <c r="ABV10" s="230"/>
      <c r="ABW10" s="230"/>
      <c r="ABX10" s="230"/>
      <c r="ABY10" s="230"/>
      <c r="ABZ10" s="230"/>
      <c r="ACA10" s="230"/>
      <c r="ACB10" s="230"/>
      <c r="ACC10" s="230"/>
      <c r="ACD10" s="230"/>
      <c r="ACE10" s="230"/>
      <c r="ACF10" s="230"/>
      <c r="ACG10" s="230"/>
      <c r="ACH10" s="230"/>
      <c r="ACI10" s="230"/>
      <c r="ACJ10" s="230"/>
      <c r="ACK10" s="230"/>
      <c r="ACL10" s="230"/>
      <c r="ACM10" s="230"/>
      <c r="ACN10" s="230"/>
      <c r="ACO10" s="230"/>
      <c r="ACP10" s="230"/>
      <c r="ACQ10" s="230"/>
      <c r="ACR10" s="230"/>
      <c r="ACS10" s="230"/>
      <c r="ACT10" s="230"/>
      <c r="ACU10" s="230"/>
      <c r="ACV10" s="230"/>
      <c r="ACW10" s="230"/>
      <c r="ACX10" s="230"/>
      <c r="ACY10" s="230"/>
      <c r="ACZ10" s="230"/>
      <c r="ADA10" s="230"/>
      <c r="ADB10" s="230"/>
      <c r="ADC10" s="230"/>
      <c r="ADD10" s="230"/>
      <c r="ADE10" s="230"/>
      <c r="ADF10" s="230"/>
      <c r="ADG10" s="230"/>
      <c r="ADH10" s="230"/>
      <c r="ADI10" s="230"/>
      <c r="ADJ10" s="230"/>
      <c r="ADK10" s="230"/>
      <c r="ADL10" s="230"/>
      <c r="ADM10" s="230"/>
      <c r="ADN10" s="230"/>
      <c r="ADO10" s="230"/>
      <c r="ADP10" s="230"/>
      <c r="ADQ10" s="230"/>
      <c r="ADR10" s="230"/>
      <c r="ADS10" s="230"/>
      <c r="ADT10" s="230"/>
      <c r="ADU10" s="230"/>
      <c r="ADV10" s="230"/>
      <c r="ADW10" s="230"/>
      <c r="ADX10" s="230"/>
      <c r="ADY10" s="230"/>
      <c r="ADZ10" s="230"/>
      <c r="AEA10" s="230"/>
      <c r="AEB10" s="230"/>
      <c r="AEC10" s="230"/>
      <c r="AED10" s="230"/>
      <c r="AEE10" s="230"/>
      <c r="AEF10" s="230"/>
      <c r="AEG10" s="230"/>
      <c r="AEH10" s="230"/>
      <c r="AEI10" s="230"/>
      <c r="AEJ10" s="230"/>
      <c r="AEK10" s="230"/>
      <c r="AEL10" s="230"/>
      <c r="AEM10" s="230"/>
      <c r="AEN10" s="230"/>
      <c r="AEO10" s="230"/>
      <c r="AEP10" s="230"/>
      <c r="AEQ10" s="230"/>
      <c r="AER10" s="230"/>
      <c r="AES10" s="230"/>
      <c r="AET10" s="230"/>
      <c r="AEU10" s="230"/>
      <c r="AEV10" s="230"/>
      <c r="AEW10" s="230"/>
      <c r="AEX10" s="230"/>
      <c r="AEY10" s="230"/>
      <c r="AEZ10" s="230"/>
      <c r="AFA10" s="230"/>
      <c r="AFB10" s="230"/>
      <c r="AFC10" s="230"/>
      <c r="AFD10" s="230"/>
      <c r="AFE10" s="230"/>
      <c r="AFF10" s="230"/>
      <c r="AFG10" s="230"/>
      <c r="AFH10" s="230"/>
      <c r="AFI10" s="230"/>
      <c r="AFJ10" s="230"/>
      <c r="AFK10" s="230"/>
      <c r="AFL10" s="230"/>
      <c r="AFM10" s="230"/>
      <c r="AFN10" s="230"/>
      <c r="AFO10" s="230"/>
      <c r="AFP10" s="230"/>
      <c r="AFQ10" s="230"/>
      <c r="AFR10" s="230"/>
      <c r="AFS10" s="230"/>
      <c r="AFT10" s="230"/>
      <c r="AFU10" s="230"/>
      <c r="AFV10" s="230"/>
      <c r="AFW10" s="230"/>
      <c r="AFX10" s="230"/>
      <c r="AFY10" s="230"/>
      <c r="AFZ10" s="230"/>
      <c r="AGA10" s="230"/>
      <c r="AGB10" s="230"/>
      <c r="AGC10" s="230"/>
      <c r="AGD10" s="230"/>
      <c r="AGE10" s="230"/>
      <c r="AGF10" s="230"/>
      <c r="AGG10" s="230"/>
      <c r="AGH10" s="230"/>
      <c r="AGI10" s="230"/>
      <c r="AGJ10" s="230"/>
      <c r="AGK10" s="230"/>
      <c r="AGL10" s="230"/>
      <c r="AGM10" s="230"/>
      <c r="AGN10" s="230"/>
      <c r="AGO10" s="230"/>
      <c r="AGP10" s="230"/>
      <c r="AGQ10" s="230"/>
      <c r="AGR10" s="230"/>
      <c r="AGS10" s="230"/>
      <c r="AGT10" s="230"/>
      <c r="AGU10" s="230"/>
      <c r="AGV10" s="230"/>
      <c r="AGW10" s="230"/>
      <c r="AGX10" s="230"/>
      <c r="AGY10" s="230"/>
      <c r="AGZ10" s="230"/>
      <c r="AHA10" s="230"/>
      <c r="AHB10" s="230"/>
      <c r="AHC10" s="230"/>
      <c r="AHD10" s="230"/>
      <c r="AHE10" s="230"/>
      <c r="AHF10" s="230"/>
      <c r="AHG10" s="230"/>
      <c r="AHH10" s="230"/>
      <c r="AHI10" s="230"/>
      <c r="AHJ10" s="230"/>
      <c r="AHK10" s="230"/>
      <c r="AHL10" s="230"/>
      <c r="AHM10" s="230"/>
      <c r="AHN10" s="230"/>
      <c r="AHO10" s="230"/>
      <c r="AHP10" s="230"/>
      <c r="AHQ10" s="230"/>
      <c r="AHR10" s="230"/>
      <c r="AHS10" s="230"/>
      <c r="AHT10" s="230"/>
      <c r="AHU10" s="230"/>
      <c r="AHV10" s="230"/>
      <c r="AHW10" s="230"/>
      <c r="AHX10" s="230"/>
      <c r="AHY10" s="230"/>
      <c r="AHZ10" s="230"/>
      <c r="AIA10" s="230"/>
      <c r="AIB10" s="230"/>
      <c r="AIC10" s="230"/>
      <c r="AID10" s="230"/>
      <c r="AIE10" s="230"/>
      <c r="AIF10" s="230"/>
      <c r="AIG10" s="230"/>
      <c r="AIH10" s="230"/>
      <c r="AII10" s="230"/>
      <c r="AIJ10" s="230"/>
      <c r="AIK10" s="230"/>
      <c r="AIL10" s="230"/>
      <c r="AIM10" s="230"/>
      <c r="AIN10" s="230"/>
      <c r="AIO10" s="230"/>
      <c r="AIP10" s="230"/>
      <c r="AIQ10" s="230"/>
      <c r="AIR10" s="230"/>
      <c r="AIS10" s="230"/>
      <c r="AIT10" s="230"/>
      <c r="AIU10" s="230"/>
      <c r="AIV10" s="230"/>
      <c r="AIW10" s="230"/>
      <c r="AIX10" s="230"/>
      <c r="AIY10" s="230"/>
      <c r="AIZ10" s="230"/>
      <c r="AJA10" s="230"/>
      <c r="AJB10" s="230"/>
      <c r="AJC10" s="230"/>
      <c r="AJD10" s="230"/>
      <c r="AJE10" s="230"/>
      <c r="AJF10" s="230"/>
      <c r="AJG10" s="230"/>
      <c r="AJH10" s="230"/>
      <c r="AJI10" s="230"/>
      <c r="AJJ10" s="230"/>
      <c r="AJK10" s="230"/>
      <c r="AJL10" s="230"/>
      <c r="AJM10" s="230"/>
      <c r="AJN10" s="230"/>
      <c r="AJO10" s="230"/>
      <c r="AJP10" s="230"/>
      <c r="AJQ10" s="230"/>
      <c r="AJR10" s="230"/>
      <c r="AJS10" s="230"/>
      <c r="AJT10" s="230"/>
      <c r="AJU10" s="230"/>
      <c r="AJV10" s="230"/>
      <c r="AJW10" s="230"/>
      <c r="AJX10" s="230"/>
      <c r="AJY10" s="230"/>
      <c r="AJZ10" s="230"/>
      <c r="AKA10" s="230"/>
      <c r="AKB10" s="230"/>
      <c r="AKC10" s="230"/>
      <c r="AKD10" s="230"/>
      <c r="AKE10" s="230"/>
      <c r="AKF10" s="230"/>
      <c r="AKG10" s="230"/>
      <c r="AKH10" s="230"/>
      <c r="AKI10" s="230"/>
      <c r="AKJ10" s="230"/>
      <c r="AKK10" s="230"/>
      <c r="AKL10" s="230"/>
      <c r="AKM10" s="230"/>
      <c r="AKN10" s="230"/>
      <c r="AKO10" s="230"/>
      <c r="AKP10" s="230"/>
      <c r="AKQ10" s="230"/>
      <c r="AKR10" s="230"/>
      <c r="AKS10" s="230"/>
      <c r="AKT10" s="230"/>
      <c r="AKU10" s="230"/>
      <c r="AKV10" s="230"/>
      <c r="AKW10" s="230"/>
      <c r="AKX10" s="230"/>
      <c r="AKY10" s="230"/>
      <c r="AKZ10" s="230"/>
      <c r="ALA10" s="230"/>
      <c r="ALB10" s="230"/>
      <c r="ALC10" s="230"/>
      <c r="ALD10" s="230"/>
      <c r="ALE10" s="230"/>
      <c r="ALF10" s="230"/>
      <c r="ALG10" s="230"/>
      <c r="ALH10" s="230"/>
      <c r="ALI10" s="230"/>
      <c r="ALJ10" s="230"/>
      <c r="ALK10" s="230"/>
      <c r="ALL10" s="230"/>
      <c r="ALM10" s="230"/>
      <c r="ALN10" s="230"/>
      <c r="ALO10" s="230"/>
      <c r="ALP10" s="230"/>
      <c r="ALQ10" s="230"/>
      <c r="ALR10" s="230"/>
      <c r="ALS10" s="230"/>
      <c r="ALT10" s="230"/>
      <c r="ALU10" s="230"/>
      <c r="ALV10" s="230"/>
      <c r="ALW10" s="230"/>
      <c r="ALX10" s="230"/>
      <c r="ALY10" s="230"/>
      <c r="ALZ10" s="230"/>
      <c r="AMA10" s="230"/>
      <c r="AMB10" s="230"/>
      <c r="AMC10" s="230"/>
      <c r="AMD10" s="230"/>
      <c r="AME10" s="230"/>
      <c r="AMF10" s="230"/>
      <c r="AMG10" s="230"/>
      <c r="AMH10" s="230"/>
      <c r="AMI10" s="230"/>
      <c r="AMJ10" s="230"/>
      <c r="AMK10" s="230"/>
      <c r="AML10" s="230"/>
      <c r="AMM10" s="230"/>
      <c r="AMN10" s="230"/>
      <c r="AMO10" s="230"/>
      <c r="AMP10" s="230"/>
      <c r="AMQ10" s="230"/>
      <c r="AMR10" s="230"/>
      <c r="AMS10" s="230"/>
      <c r="AMT10" s="230"/>
      <c r="AMU10" s="230"/>
      <c r="AMV10" s="230"/>
      <c r="AMW10" s="230"/>
      <c r="AMX10" s="230"/>
      <c r="AMY10" s="230"/>
      <c r="AMZ10" s="230"/>
      <c r="ANA10" s="230"/>
      <c r="ANB10" s="230"/>
      <c r="ANC10" s="230"/>
      <c r="AND10" s="230"/>
      <c r="ANE10" s="230"/>
      <c r="ANF10" s="230"/>
      <c r="ANG10" s="230"/>
      <c r="ANH10" s="230"/>
      <c r="ANI10" s="230"/>
      <c r="ANJ10" s="230"/>
      <c r="ANK10" s="230"/>
      <c r="ANL10" s="230"/>
      <c r="ANM10" s="230"/>
      <c r="ANN10" s="230"/>
      <c r="ANO10" s="230"/>
      <c r="ANP10" s="230"/>
      <c r="ANQ10" s="230"/>
      <c r="ANR10" s="230"/>
      <c r="ANS10" s="230"/>
      <c r="ANT10" s="230"/>
      <c r="ANU10" s="230"/>
      <c r="ANV10" s="230"/>
      <c r="ANW10" s="230"/>
      <c r="ANX10" s="230"/>
      <c r="ANY10" s="230"/>
      <c r="ANZ10" s="230"/>
      <c r="AOA10" s="230"/>
      <c r="AOB10" s="230"/>
      <c r="AOC10" s="230"/>
      <c r="AOD10" s="230"/>
      <c r="AOE10" s="230"/>
      <c r="AOF10" s="230"/>
      <c r="AOG10" s="230"/>
      <c r="AOH10" s="230"/>
      <c r="AOI10" s="230"/>
      <c r="AOJ10" s="230"/>
      <c r="AOK10" s="230"/>
      <c r="AOL10" s="230"/>
      <c r="AOM10" s="230"/>
      <c r="AON10" s="230"/>
      <c r="AOO10" s="230"/>
      <c r="AOP10" s="230"/>
      <c r="AOQ10" s="230"/>
      <c r="AOR10" s="230"/>
      <c r="AOS10" s="230"/>
      <c r="AOT10" s="230"/>
      <c r="AOU10" s="230"/>
      <c r="AOV10" s="230"/>
      <c r="AOW10" s="230"/>
      <c r="AOX10" s="230"/>
      <c r="AOY10" s="230"/>
      <c r="AOZ10" s="230"/>
      <c r="APA10" s="230"/>
      <c r="APB10" s="230"/>
      <c r="APC10" s="230"/>
      <c r="APD10" s="230"/>
      <c r="APE10" s="230"/>
      <c r="APF10" s="230"/>
      <c r="APG10" s="230"/>
      <c r="APH10" s="230"/>
      <c r="API10" s="230"/>
      <c r="APJ10" s="230"/>
      <c r="APK10" s="230"/>
      <c r="APL10" s="230"/>
      <c r="APM10" s="230"/>
      <c r="APN10" s="230"/>
      <c r="APO10" s="230"/>
      <c r="APP10" s="230"/>
      <c r="APQ10" s="230"/>
      <c r="APR10" s="230"/>
      <c r="APS10" s="230"/>
      <c r="APT10" s="230"/>
      <c r="APU10" s="230"/>
      <c r="APV10" s="230"/>
      <c r="APW10" s="230"/>
      <c r="APX10" s="230"/>
      <c r="APY10" s="230"/>
      <c r="APZ10" s="230"/>
      <c r="AQA10" s="230"/>
      <c r="AQB10" s="230"/>
      <c r="AQC10" s="230"/>
      <c r="AQD10" s="230"/>
      <c r="AQE10" s="230"/>
      <c r="AQF10" s="230"/>
      <c r="AQG10" s="230"/>
      <c r="AQH10" s="230"/>
      <c r="AQI10" s="230"/>
      <c r="AQJ10" s="230"/>
      <c r="AQK10" s="230"/>
      <c r="AQL10" s="230"/>
      <c r="AQM10" s="230"/>
      <c r="AQN10" s="230"/>
      <c r="AQO10" s="230"/>
      <c r="AQP10" s="230"/>
      <c r="AQQ10" s="230"/>
      <c r="AQR10" s="230"/>
      <c r="AQS10" s="230"/>
      <c r="AQT10" s="230"/>
      <c r="AQU10" s="230"/>
      <c r="AQV10" s="230"/>
      <c r="AQW10" s="230"/>
      <c r="AQX10" s="230"/>
      <c r="AQY10" s="230"/>
      <c r="AQZ10" s="230"/>
      <c r="ARA10" s="230"/>
      <c r="ARB10" s="230"/>
      <c r="ARC10" s="230"/>
      <c r="ARD10" s="230"/>
      <c r="ARE10" s="230"/>
      <c r="ARF10" s="230"/>
      <c r="ARG10" s="230"/>
      <c r="ARH10" s="230"/>
      <c r="ARI10" s="230"/>
      <c r="ARJ10" s="230"/>
      <c r="ARK10" s="230"/>
      <c r="ARL10" s="230"/>
      <c r="ARM10" s="230"/>
      <c r="ARN10" s="230"/>
      <c r="ARO10" s="230"/>
      <c r="ARP10" s="230"/>
      <c r="ARQ10" s="230"/>
      <c r="ARR10" s="230"/>
      <c r="ARS10" s="230"/>
      <c r="ART10" s="230"/>
      <c r="ARU10" s="230"/>
      <c r="ARV10" s="230"/>
      <c r="ARW10" s="230"/>
      <c r="ARX10" s="230"/>
      <c r="ARY10" s="230"/>
      <c r="ARZ10" s="230"/>
      <c r="ASA10" s="230"/>
      <c r="ASB10" s="230"/>
      <c r="ASC10" s="230"/>
      <c r="ASD10" s="230"/>
      <c r="ASE10" s="230"/>
      <c r="ASF10" s="230"/>
      <c r="ASG10" s="230"/>
      <c r="ASH10" s="230"/>
      <c r="ASI10" s="230"/>
      <c r="ASJ10" s="230"/>
      <c r="ASK10" s="230"/>
      <c r="ASL10" s="230"/>
      <c r="ASM10" s="230"/>
      <c r="ASN10" s="230"/>
      <c r="ASO10" s="230"/>
      <c r="ASP10" s="230"/>
      <c r="ASQ10" s="230"/>
      <c r="ASR10" s="230"/>
      <c r="ASS10" s="230"/>
      <c r="AST10" s="230"/>
      <c r="ASU10" s="230"/>
      <c r="ASV10" s="230"/>
      <c r="ASW10" s="230"/>
      <c r="ASX10" s="230"/>
      <c r="ASY10" s="230"/>
      <c r="ASZ10" s="230"/>
      <c r="ATA10" s="230"/>
      <c r="ATB10" s="230"/>
      <c r="ATC10" s="230"/>
      <c r="ATD10" s="230"/>
      <c r="ATE10" s="230"/>
      <c r="ATF10" s="230"/>
      <c r="ATG10" s="230"/>
      <c r="ATH10" s="230"/>
      <c r="ATI10" s="230"/>
      <c r="ATJ10" s="230"/>
      <c r="ATK10" s="230"/>
      <c r="ATL10" s="230"/>
      <c r="ATM10" s="230"/>
      <c r="ATN10" s="230"/>
      <c r="ATO10" s="230"/>
      <c r="ATP10" s="230"/>
      <c r="ATQ10" s="230"/>
      <c r="ATR10" s="230"/>
      <c r="ATS10" s="230"/>
      <c r="ATT10" s="230"/>
      <c r="ATU10" s="230"/>
      <c r="ATV10" s="230"/>
      <c r="ATW10" s="230"/>
      <c r="ATX10" s="230"/>
      <c r="ATY10" s="230"/>
      <c r="ATZ10" s="230"/>
      <c r="AUA10" s="230"/>
      <c r="AUB10" s="230"/>
      <c r="AUC10" s="230"/>
      <c r="AUD10" s="230"/>
      <c r="AUE10" s="230"/>
      <c r="AUF10" s="230"/>
      <c r="AUG10" s="230"/>
      <c r="AUH10" s="230"/>
      <c r="AUI10" s="230"/>
      <c r="AUJ10" s="230"/>
      <c r="AUK10" s="230"/>
      <c r="AUL10" s="230"/>
      <c r="AUM10" s="230"/>
      <c r="AUN10" s="230"/>
      <c r="AUO10" s="230"/>
      <c r="AUP10" s="230"/>
      <c r="AUQ10" s="230"/>
      <c r="AUR10" s="230"/>
      <c r="AUS10" s="230"/>
      <c r="AUT10" s="230"/>
      <c r="AUU10" s="230"/>
      <c r="AUV10" s="230"/>
      <c r="AUW10" s="230"/>
      <c r="AUX10" s="230"/>
      <c r="AUY10" s="230"/>
      <c r="AUZ10" s="230"/>
      <c r="AVA10" s="230"/>
      <c r="AVB10" s="230"/>
      <c r="AVC10" s="230"/>
      <c r="AVD10" s="230"/>
      <c r="AVE10" s="230"/>
      <c r="AVF10" s="230"/>
      <c r="AVG10" s="230"/>
      <c r="AVH10" s="230"/>
      <c r="AVI10" s="230"/>
      <c r="AVJ10" s="230"/>
      <c r="AVK10" s="230"/>
      <c r="AVL10" s="230"/>
      <c r="AVM10" s="230"/>
      <c r="AVN10" s="230"/>
      <c r="AVO10" s="230"/>
      <c r="AVP10" s="230"/>
      <c r="AVQ10" s="230"/>
      <c r="AVR10" s="230"/>
      <c r="AVS10" s="230"/>
      <c r="AVT10" s="230"/>
      <c r="AVU10" s="230"/>
      <c r="AVV10" s="230"/>
      <c r="AVW10" s="230"/>
      <c r="AVX10" s="230"/>
      <c r="AVY10" s="230"/>
      <c r="AVZ10" s="230"/>
      <c r="AWA10" s="230"/>
      <c r="AWB10" s="230"/>
      <c r="AWC10" s="230"/>
      <c r="AWD10" s="230"/>
      <c r="AWE10" s="230"/>
      <c r="AWF10" s="230"/>
      <c r="AWG10" s="230"/>
      <c r="AWH10" s="230"/>
      <c r="AWI10" s="230"/>
      <c r="AWJ10" s="230"/>
      <c r="AWK10" s="230"/>
      <c r="AWL10" s="230"/>
      <c r="AWM10" s="230"/>
      <c r="AWN10" s="230"/>
      <c r="AWO10" s="230"/>
      <c r="AWP10" s="230"/>
      <c r="AWQ10" s="230"/>
      <c r="AWR10" s="230"/>
      <c r="AWS10" s="230"/>
      <c r="AWT10" s="230"/>
      <c r="AWU10" s="230"/>
      <c r="AWV10" s="230"/>
      <c r="AWW10" s="230"/>
      <c r="AWX10" s="230"/>
      <c r="AWY10" s="230"/>
      <c r="AWZ10" s="230"/>
      <c r="AXA10" s="230"/>
      <c r="AXB10" s="230"/>
      <c r="AXC10" s="230"/>
      <c r="AXD10" s="230"/>
      <c r="AXE10" s="230"/>
      <c r="AXF10" s="230"/>
      <c r="AXG10" s="230"/>
      <c r="AXH10" s="230"/>
      <c r="AXI10" s="230"/>
      <c r="AXJ10" s="230"/>
      <c r="AXK10" s="230"/>
      <c r="AXL10" s="230"/>
      <c r="AXM10" s="230"/>
      <c r="AXN10" s="230"/>
      <c r="AXO10" s="230"/>
      <c r="AXP10" s="230"/>
      <c r="AXQ10" s="230"/>
      <c r="AXR10" s="230"/>
      <c r="AXS10" s="230"/>
      <c r="AXT10" s="230"/>
      <c r="AXU10" s="230"/>
      <c r="AXV10" s="230"/>
      <c r="AXW10" s="230"/>
      <c r="AXX10" s="230"/>
      <c r="AXY10" s="230"/>
      <c r="AXZ10" s="230"/>
      <c r="AYA10" s="230"/>
      <c r="AYB10" s="230"/>
      <c r="AYC10" s="230"/>
      <c r="AYD10" s="230"/>
      <c r="AYE10" s="230"/>
      <c r="AYF10" s="230"/>
      <c r="AYG10" s="230"/>
      <c r="AYH10" s="230"/>
      <c r="AYI10" s="230"/>
      <c r="AYJ10" s="230"/>
      <c r="AYK10" s="230"/>
      <c r="AYL10" s="230"/>
      <c r="AYM10" s="230"/>
      <c r="AYN10" s="230"/>
      <c r="AYO10" s="230"/>
      <c r="AYP10" s="230"/>
      <c r="AYQ10" s="230"/>
      <c r="AYR10" s="230"/>
      <c r="AYS10" s="230"/>
      <c r="AYT10" s="230"/>
      <c r="AYU10" s="230"/>
      <c r="AYV10" s="230"/>
      <c r="AYW10" s="230"/>
      <c r="AYX10" s="230"/>
      <c r="AYY10" s="230"/>
      <c r="AYZ10" s="230"/>
      <c r="AZA10" s="230"/>
      <c r="AZB10" s="230"/>
      <c r="AZC10" s="230"/>
      <c r="AZD10" s="230"/>
      <c r="AZE10" s="230"/>
      <c r="AZF10" s="230"/>
      <c r="AZG10" s="230"/>
      <c r="AZH10" s="230"/>
      <c r="AZI10" s="230"/>
      <c r="AZJ10" s="230"/>
      <c r="AZK10" s="230"/>
      <c r="AZL10" s="230"/>
      <c r="AZM10" s="230"/>
      <c r="AZN10" s="230"/>
      <c r="AZO10" s="230"/>
      <c r="AZP10" s="230"/>
      <c r="AZQ10" s="230"/>
      <c r="AZR10" s="230"/>
      <c r="AZS10" s="230"/>
      <c r="AZT10" s="230"/>
      <c r="AZU10" s="230"/>
      <c r="AZV10" s="230"/>
      <c r="AZW10" s="230"/>
      <c r="AZX10" s="230"/>
      <c r="AZY10" s="230"/>
      <c r="AZZ10" s="230"/>
      <c r="BAA10" s="230"/>
      <c r="BAB10" s="230"/>
      <c r="BAC10" s="230"/>
      <c r="BAD10" s="230"/>
      <c r="BAE10" s="230"/>
      <c r="BAF10" s="230"/>
      <c r="BAG10" s="230"/>
      <c r="BAH10" s="230"/>
      <c r="BAI10" s="230"/>
      <c r="BAJ10" s="230"/>
      <c r="BAK10" s="230"/>
      <c r="BAL10" s="230"/>
      <c r="BAM10" s="230"/>
      <c r="BAN10" s="230"/>
      <c r="BAO10" s="230"/>
      <c r="BAP10" s="230"/>
      <c r="BAQ10" s="230"/>
      <c r="BAR10" s="230"/>
      <c r="BAS10" s="230"/>
      <c r="BAT10" s="230"/>
      <c r="BAU10" s="230"/>
      <c r="BAV10" s="230"/>
      <c r="BAW10" s="230"/>
      <c r="BAX10" s="230"/>
      <c r="BAY10" s="230"/>
      <c r="BAZ10" s="230"/>
      <c r="BBA10" s="230"/>
      <c r="BBB10" s="230"/>
      <c r="BBC10" s="230"/>
      <c r="BBD10" s="230"/>
      <c r="BBE10" s="230"/>
      <c r="BBF10" s="230"/>
      <c r="BBG10" s="230"/>
      <c r="BBH10" s="230"/>
      <c r="BBI10" s="230"/>
      <c r="BBJ10" s="230"/>
      <c r="BBK10" s="230"/>
      <c r="BBL10" s="230"/>
      <c r="BBM10" s="230"/>
      <c r="BBN10" s="230"/>
      <c r="BBO10" s="230"/>
      <c r="BBP10" s="230"/>
      <c r="BBQ10" s="230"/>
      <c r="BBR10" s="230"/>
      <c r="BBS10" s="230"/>
      <c r="BBT10" s="230"/>
      <c r="BBU10" s="230"/>
      <c r="BBV10" s="230"/>
      <c r="BBW10" s="230"/>
      <c r="BBX10" s="230"/>
      <c r="BBY10" s="230"/>
      <c r="BBZ10" s="230"/>
      <c r="BCA10" s="230"/>
      <c r="BCB10" s="230"/>
      <c r="BCC10" s="230"/>
      <c r="BCD10" s="230"/>
      <c r="BCE10" s="230"/>
      <c r="BCF10" s="230"/>
      <c r="BCG10" s="230"/>
      <c r="BCH10" s="230"/>
      <c r="BCI10" s="230"/>
      <c r="BCJ10" s="230"/>
      <c r="BCK10" s="230"/>
      <c r="BCL10" s="230"/>
      <c r="BCM10" s="230"/>
      <c r="BCN10" s="230"/>
      <c r="BCO10" s="230"/>
      <c r="BCP10" s="230"/>
      <c r="BCQ10" s="230"/>
      <c r="BCR10" s="230"/>
      <c r="BCS10" s="230"/>
      <c r="BCT10" s="230"/>
      <c r="BCU10" s="230"/>
      <c r="BCV10" s="230"/>
      <c r="BCW10" s="230"/>
      <c r="BCX10" s="230"/>
      <c r="BCY10" s="230"/>
      <c r="BCZ10" s="230"/>
      <c r="BDA10" s="230"/>
      <c r="BDB10" s="230"/>
      <c r="BDC10" s="230"/>
      <c r="BDD10" s="230"/>
      <c r="BDE10" s="230"/>
      <c r="BDF10" s="230"/>
      <c r="BDG10" s="230"/>
      <c r="BDH10" s="230"/>
      <c r="BDI10" s="230"/>
      <c r="BDJ10" s="230"/>
      <c r="BDK10" s="230"/>
      <c r="BDL10" s="230"/>
      <c r="BDM10" s="230"/>
      <c r="BDN10" s="230"/>
      <c r="BDO10" s="230"/>
      <c r="BDP10" s="230"/>
      <c r="BDQ10" s="230"/>
      <c r="BDR10" s="230"/>
      <c r="BDS10" s="230"/>
      <c r="BDT10" s="230"/>
      <c r="BDU10" s="230"/>
      <c r="BDV10" s="230"/>
      <c r="BDW10" s="230"/>
      <c r="BDX10" s="230"/>
      <c r="BDY10" s="230"/>
      <c r="BDZ10" s="230"/>
      <c r="BEA10" s="230"/>
      <c r="BEB10" s="230"/>
      <c r="BEC10" s="230"/>
      <c r="BED10" s="230"/>
      <c r="BEE10" s="230"/>
      <c r="BEF10" s="230"/>
      <c r="BEG10" s="230"/>
      <c r="BEH10" s="230"/>
      <c r="BEI10" s="230"/>
      <c r="BEJ10" s="230"/>
      <c r="BEK10" s="230"/>
      <c r="BEL10" s="230"/>
      <c r="BEM10" s="230"/>
      <c r="BEN10" s="230"/>
      <c r="BEO10" s="230"/>
      <c r="BEP10" s="230"/>
      <c r="BEQ10" s="230"/>
      <c r="BER10" s="230"/>
      <c r="BES10" s="230"/>
      <c r="BET10" s="230"/>
      <c r="BEU10" s="230"/>
      <c r="BEV10" s="230"/>
      <c r="BEW10" s="230"/>
      <c r="BEX10" s="230"/>
      <c r="BEY10" s="230"/>
      <c r="BEZ10" s="230"/>
      <c r="BFA10" s="230"/>
      <c r="BFB10" s="230"/>
      <c r="BFC10" s="230"/>
      <c r="BFD10" s="230"/>
      <c r="BFE10" s="230"/>
      <c r="BFF10" s="230"/>
      <c r="BFG10" s="230"/>
      <c r="BFH10" s="230"/>
      <c r="BFI10" s="230"/>
      <c r="BFJ10" s="230"/>
      <c r="BFK10" s="230"/>
      <c r="BFL10" s="230"/>
      <c r="BFM10" s="230"/>
      <c r="BFN10" s="230"/>
      <c r="BFO10" s="230"/>
      <c r="BFP10" s="230"/>
      <c r="BFQ10" s="230"/>
      <c r="BFR10" s="230"/>
      <c r="BFS10" s="230"/>
      <c r="BFT10" s="230"/>
      <c r="BFU10" s="230"/>
      <c r="BFV10" s="230"/>
      <c r="BFW10" s="230"/>
      <c r="BFX10" s="230"/>
      <c r="BFY10" s="230"/>
      <c r="BFZ10" s="230"/>
      <c r="BGA10" s="230"/>
      <c r="BGB10" s="230"/>
      <c r="BGC10" s="230"/>
      <c r="BGD10" s="230"/>
      <c r="BGE10" s="230"/>
      <c r="BGF10" s="230"/>
      <c r="BGG10" s="230"/>
      <c r="BGH10" s="230"/>
      <c r="BGI10" s="230"/>
      <c r="BGJ10" s="230"/>
      <c r="BGK10" s="230"/>
      <c r="BGL10" s="230"/>
      <c r="BGM10" s="230"/>
      <c r="BGN10" s="230"/>
      <c r="BGO10" s="230"/>
      <c r="BGP10" s="230"/>
      <c r="BGQ10" s="230"/>
      <c r="BGR10" s="230"/>
      <c r="BGS10" s="230"/>
      <c r="BGT10" s="230"/>
      <c r="BGU10" s="230"/>
      <c r="BGV10" s="230"/>
      <c r="BGW10" s="230"/>
      <c r="BGX10" s="230"/>
      <c r="BGY10" s="230"/>
      <c r="BGZ10" s="230"/>
      <c r="BHA10" s="230"/>
      <c r="BHB10" s="230"/>
      <c r="BHC10" s="230"/>
      <c r="BHD10" s="230"/>
      <c r="BHE10" s="230"/>
      <c r="BHF10" s="230"/>
      <c r="BHG10" s="230"/>
      <c r="BHH10" s="230"/>
      <c r="BHI10" s="230"/>
      <c r="BHJ10" s="230"/>
      <c r="BHK10" s="230"/>
      <c r="BHL10" s="230"/>
      <c r="BHM10" s="230"/>
      <c r="BHN10" s="230"/>
      <c r="BHO10" s="230"/>
      <c r="BHP10" s="230"/>
      <c r="BHQ10" s="230"/>
      <c r="BHR10" s="230"/>
      <c r="BHS10" s="230"/>
      <c r="BHT10" s="230"/>
      <c r="BHU10" s="230"/>
      <c r="BHV10" s="230"/>
      <c r="BHW10" s="230"/>
      <c r="BHX10" s="230"/>
      <c r="BHY10" s="230"/>
      <c r="BHZ10" s="230"/>
      <c r="BIA10" s="230"/>
      <c r="BIB10" s="230"/>
      <c r="BIC10" s="230"/>
      <c r="BID10" s="230"/>
      <c r="BIE10" s="230"/>
      <c r="BIF10" s="230"/>
      <c r="BIG10" s="230"/>
      <c r="BIH10" s="230"/>
      <c r="BII10" s="230"/>
      <c r="BIJ10" s="230"/>
      <c r="BIK10" s="230"/>
      <c r="BIL10" s="230"/>
      <c r="BIM10" s="230"/>
      <c r="BIN10" s="230"/>
      <c r="BIO10" s="230"/>
      <c r="BIP10" s="230"/>
      <c r="BIQ10" s="230"/>
      <c r="BIR10" s="230"/>
      <c r="BIS10" s="230"/>
      <c r="BIT10" s="230"/>
      <c r="BIU10" s="230"/>
      <c r="BIV10" s="230"/>
      <c r="BIW10" s="230"/>
      <c r="BIX10" s="230"/>
      <c r="BIY10" s="230"/>
      <c r="BIZ10" s="230"/>
      <c r="BJA10" s="230"/>
      <c r="BJB10" s="230"/>
      <c r="BJC10" s="230"/>
      <c r="BJD10" s="230"/>
      <c r="BJE10" s="230"/>
      <c r="BJF10" s="230"/>
      <c r="BJG10" s="230"/>
      <c r="BJH10" s="230"/>
      <c r="BJI10" s="230"/>
      <c r="BJJ10" s="230"/>
      <c r="BJK10" s="230"/>
      <c r="BJL10" s="230"/>
      <c r="BJM10" s="230"/>
      <c r="BJN10" s="230"/>
      <c r="BJO10" s="230"/>
      <c r="BJP10" s="230"/>
      <c r="BJQ10" s="230"/>
      <c r="BJR10" s="230"/>
      <c r="BJS10" s="230"/>
      <c r="BJT10" s="230"/>
      <c r="BJU10" s="230"/>
      <c r="BJV10" s="230"/>
      <c r="BJW10" s="230"/>
      <c r="BJX10" s="230"/>
      <c r="BJY10" s="230"/>
      <c r="BJZ10" s="230"/>
      <c r="BKA10" s="230"/>
      <c r="BKB10" s="230"/>
      <c r="BKC10" s="230"/>
      <c r="BKD10" s="230"/>
      <c r="BKE10" s="230"/>
      <c r="BKF10" s="230"/>
      <c r="BKG10" s="230"/>
      <c r="BKH10" s="230"/>
      <c r="BKI10" s="230"/>
      <c r="BKJ10" s="230"/>
      <c r="BKK10" s="230"/>
      <c r="BKL10" s="230"/>
      <c r="BKM10" s="230"/>
      <c r="BKN10" s="230"/>
      <c r="BKO10" s="230"/>
      <c r="BKP10" s="230"/>
      <c r="BKQ10" s="230"/>
      <c r="BKR10" s="230"/>
      <c r="BKS10" s="230"/>
      <c r="BKT10" s="230"/>
      <c r="BKU10" s="230"/>
      <c r="BKV10" s="230"/>
      <c r="BKW10" s="230"/>
      <c r="BKX10" s="230"/>
      <c r="BKY10" s="230"/>
      <c r="BKZ10" s="230"/>
      <c r="BLA10" s="230"/>
      <c r="BLB10" s="230"/>
      <c r="BLC10" s="230"/>
      <c r="BLD10" s="230"/>
      <c r="BLE10" s="230"/>
      <c r="BLF10" s="230"/>
      <c r="BLG10" s="230"/>
      <c r="BLH10" s="230"/>
      <c r="BLI10" s="230"/>
      <c r="BLJ10" s="230"/>
      <c r="BLK10" s="230"/>
      <c r="BLL10" s="230"/>
      <c r="BLM10" s="230"/>
      <c r="BLN10" s="230"/>
      <c r="BLO10" s="230"/>
      <c r="BLP10" s="230"/>
      <c r="BLQ10" s="230"/>
      <c r="BLR10" s="230"/>
      <c r="BLS10" s="230"/>
      <c r="BLT10" s="230"/>
      <c r="BLU10" s="230"/>
      <c r="BLV10" s="230"/>
      <c r="BLW10" s="230"/>
      <c r="BLX10" s="230"/>
      <c r="BLY10" s="230"/>
      <c r="BLZ10" s="230"/>
      <c r="BMA10" s="230"/>
      <c r="BMB10" s="230"/>
      <c r="BMC10" s="230"/>
      <c r="BMD10" s="230"/>
      <c r="BME10" s="230"/>
      <c r="BMF10" s="230"/>
      <c r="BMG10" s="230"/>
      <c r="BMH10" s="230"/>
      <c r="BMI10" s="230"/>
      <c r="BMJ10" s="230"/>
      <c r="BMK10" s="230"/>
      <c r="BML10" s="230"/>
      <c r="BMM10" s="230"/>
      <c r="BMN10" s="230"/>
      <c r="BMO10" s="230"/>
      <c r="BMP10" s="230"/>
      <c r="BMQ10" s="230"/>
      <c r="BMR10" s="230"/>
      <c r="BMS10" s="230"/>
      <c r="BMT10" s="230"/>
      <c r="BMU10" s="230"/>
      <c r="BMV10" s="230"/>
      <c r="BMW10" s="230"/>
      <c r="BMX10" s="230"/>
      <c r="BMY10" s="230"/>
      <c r="BMZ10" s="230"/>
      <c r="BNA10" s="230"/>
      <c r="BNB10" s="230"/>
      <c r="BNC10" s="230"/>
      <c r="BND10" s="230"/>
      <c r="BNE10" s="230"/>
      <c r="BNF10" s="230"/>
      <c r="BNG10" s="230"/>
      <c r="BNH10" s="230"/>
      <c r="BNI10" s="230"/>
      <c r="BNJ10" s="230"/>
      <c r="BNK10" s="230"/>
      <c r="BNL10" s="230"/>
      <c r="BNM10" s="230"/>
      <c r="BNN10" s="230"/>
      <c r="BNO10" s="230"/>
      <c r="BNP10" s="230"/>
      <c r="BNQ10" s="230"/>
      <c r="BNR10" s="230"/>
      <c r="BNS10" s="230"/>
      <c r="BNT10" s="230"/>
      <c r="BNU10" s="230"/>
      <c r="BNV10" s="230"/>
      <c r="BNW10" s="230"/>
      <c r="BNX10" s="230"/>
      <c r="BNY10" s="230"/>
      <c r="BNZ10" s="230"/>
      <c r="BOA10" s="230"/>
      <c r="BOB10" s="230"/>
      <c r="BOC10" s="230"/>
      <c r="BOD10" s="230"/>
      <c r="BOE10" s="230"/>
      <c r="BOF10" s="230"/>
      <c r="BOG10" s="230"/>
      <c r="BOH10" s="230"/>
      <c r="BOI10" s="230"/>
      <c r="BOJ10" s="230"/>
      <c r="BOK10" s="230"/>
      <c r="BOL10" s="230"/>
      <c r="BOM10" s="230"/>
      <c r="BON10" s="230"/>
      <c r="BOO10" s="230"/>
      <c r="BOP10" s="230"/>
      <c r="BOQ10" s="230"/>
      <c r="BOR10" s="230"/>
      <c r="BOS10" s="230"/>
      <c r="BOT10" s="230"/>
      <c r="BOU10" s="230"/>
      <c r="BOV10" s="230"/>
      <c r="BOW10" s="230"/>
      <c r="BOX10" s="230"/>
      <c r="BOY10" s="230"/>
      <c r="BOZ10" s="230"/>
      <c r="BPA10" s="230"/>
      <c r="BPB10" s="230"/>
      <c r="BPC10" s="230"/>
      <c r="BPD10" s="230"/>
      <c r="BPE10" s="230"/>
      <c r="BPF10" s="230"/>
      <c r="BPG10" s="230"/>
      <c r="BPH10" s="230"/>
      <c r="BPI10" s="230"/>
      <c r="BPJ10" s="230"/>
      <c r="BPK10" s="230"/>
      <c r="BPL10" s="230"/>
      <c r="BPM10" s="230"/>
      <c r="BPN10" s="230"/>
      <c r="BPO10" s="230"/>
      <c r="BPP10" s="230"/>
      <c r="BPQ10" s="230"/>
      <c r="BPR10" s="230"/>
      <c r="BPS10" s="230"/>
      <c r="BPT10" s="230"/>
      <c r="BPU10" s="230"/>
      <c r="BPV10" s="230"/>
      <c r="BPW10" s="230"/>
      <c r="BPX10" s="230"/>
      <c r="BPY10" s="230"/>
      <c r="BPZ10" s="230"/>
      <c r="BQA10" s="230"/>
      <c r="BQB10" s="230"/>
      <c r="BQC10" s="230"/>
      <c r="BQD10" s="230"/>
      <c r="BQE10" s="230"/>
      <c r="BQF10" s="230"/>
      <c r="BQG10" s="230"/>
      <c r="BQH10" s="230"/>
      <c r="BQI10" s="230"/>
      <c r="BQJ10" s="230"/>
      <c r="BQK10" s="230"/>
      <c r="BQL10" s="230"/>
      <c r="BQM10" s="230"/>
      <c r="BQN10" s="230"/>
      <c r="BQO10" s="230"/>
      <c r="BQP10" s="230"/>
      <c r="BQQ10" s="230"/>
      <c r="BQR10" s="230"/>
      <c r="BQS10" s="230"/>
      <c r="BQT10" s="230"/>
      <c r="BQU10" s="230"/>
      <c r="BQV10" s="230"/>
      <c r="BQW10" s="230"/>
      <c r="BQX10" s="230"/>
      <c r="BQY10" s="230"/>
      <c r="BQZ10" s="230"/>
      <c r="BRA10" s="230"/>
      <c r="BRB10" s="230"/>
      <c r="BRC10" s="230"/>
      <c r="BRD10" s="230"/>
      <c r="BRE10" s="230"/>
      <c r="BRF10" s="230"/>
      <c r="BRG10" s="230"/>
      <c r="BRH10" s="230"/>
      <c r="BRI10" s="230"/>
      <c r="BRJ10" s="230"/>
      <c r="BRK10" s="230"/>
      <c r="BRL10" s="230"/>
      <c r="BRM10" s="230"/>
      <c r="BRN10" s="230"/>
      <c r="BRO10" s="230"/>
      <c r="BRP10" s="230"/>
      <c r="BRQ10" s="230"/>
      <c r="BRR10" s="230"/>
      <c r="BRS10" s="230"/>
      <c r="BRT10" s="230"/>
      <c r="BRU10" s="230"/>
      <c r="BRV10" s="230"/>
      <c r="BRW10" s="230"/>
      <c r="BRX10" s="230"/>
      <c r="BRY10" s="230"/>
      <c r="BRZ10" s="230"/>
      <c r="BSA10" s="230"/>
      <c r="BSB10" s="230"/>
      <c r="BSC10" s="230"/>
      <c r="BSD10" s="230"/>
      <c r="BSE10" s="230"/>
      <c r="BSF10" s="230"/>
      <c r="BSG10" s="230"/>
      <c r="BSH10" s="230"/>
      <c r="BSI10" s="230"/>
      <c r="BSJ10" s="230"/>
      <c r="BSK10" s="230"/>
      <c r="BSL10" s="230"/>
      <c r="BSM10" s="230"/>
      <c r="BSN10" s="230"/>
      <c r="BSO10" s="230"/>
      <c r="BSP10" s="230"/>
      <c r="BSQ10" s="230"/>
      <c r="BSR10" s="230"/>
      <c r="BSS10" s="230"/>
      <c r="BST10" s="230"/>
      <c r="BSU10" s="230"/>
      <c r="BSV10" s="230"/>
      <c r="BSW10" s="230"/>
      <c r="BSX10" s="230"/>
      <c r="BSY10" s="230"/>
      <c r="BSZ10" s="230"/>
      <c r="BTA10" s="230"/>
      <c r="BTB10" s="230"/>
      <c r="BTC10" s="230"/>
      <c r="BTD10" s="230"/>
      <c r="BTE10" s="230"/>
      <c r="BTF10" s="230"/>
      <c r="BTG10" s="230"/>
      <c r="BTH10" s="230"/>
      <c r="BTI10" s="230"/>
      <c r="BTJ10" s="230"/>
      <c r="BTK10" s="230"/>
      <c r="BTL10" s="230"/>
      <c r="BTM10" s="230"/>
      <c r="BTN10" s="230"/>
      <c r="BTO10" s="230"/>
      <c r="BTP10" s="230"/>
      <c r="BTQ10" s="230"/>
      <c r="BTR10" s="230"/>
      <c r="BTS10" s="230"/>
      <c r="BTT10" s="230"/>
      <c r="BTU10" s="230"/>
      <c r="BTV10" s="230"/>
      <c r="BTW10" s="230"/>
      <c r="BTX10" s="230"/>
      <c r="BTY10" s="230"/>
      <c r="BTZ10" s="230"/>
      <c r="BUA10" s="230"/>
      <c r="BUB10" s="230"/>
      <c r="BUC10" s="230"/>
      <c r="BUD10" s="230"/>
      <c r="BUE10" s="230"/>
      <c r="BUF10" s="230"/>
      <c r="BUG10" s="230"/>
      <c r="BUH10" s="230"/>
      <c r="BUI10" s="230"/>
      <c r="BUJ10" s="230"/>
      <c r="BUK10" s="230"/>
      <c r="BUL10" s="230"/>
      <c r="BUM10" s="230"/>
      <c r="BUN10" s="230"/>
      <c r="BUO10" s="230"/>
      <c r="BUP10" s="230"/>
      <c r="BUQ10" s="230"/>
      <c r="BUR10" s="230"/>
      <c r="BUS10" s="230"/>
      <c r="BUT10" s="230"/>
      <c r="BUU10" s="230"/>
      <c r="BUV10" s="230"/>
      <c r="BUW10" s="230"/>
      <c r="BUX10" s="230"/>
      <c r="BUY10" s="230"/>
      <c r="BUZ10" s="230"/>
      <c r="BVA10" s="230"/>
      <c r="BVB10" s="230"/>
      <c r="BVC10" s="230"/>
      <c r="BVD10" s="230"/>
      <c r="BVE10" s="230"/>
      <c r="BVF10" s="230"/>
      <c r="BVG10" s="230"/>
      <c r="BVH10" s="230"/>
      <c r="BVI10" s="230"/>
      <c r="BVJ10" s="230"/>
      <c r="BVK10" s="230"/>
      <c r="BVL10" s="230"/>
      <c r="BVM10" s="230"/>
      <c r="BVN10" s="230"/>
      <c r="BVO10" s="230"/>
      <c r="BVP10" s="230"/>
      <c r="BVQ10" s="230"/>
      <c r="BVR10" s="230"/>
      <c r="BVS10" s="230"/>
      <c r="BVT10" s="230"/>
      <c r="BVU10" s="230"/>
      <c r="BVV10" s="230"/>
      <c r="BVW10" s="230"/>
      <c r="BVX10" s="230"/>
      <c r="BVY10" s="230"/>
      <c r="BVZ10" s="230"/>
      <c r="BWA10" s="230"/>
      <c r="BWB10" s="230"/>
      <c r="BWC10" s="230"/>
      <c r="BWD10" s="230"/>
      <c r="BWE10" s="230"/>
      <c r="BWF10" s="230"/>
      <c r="BWG10" s="230"/>
      <c r="BWH10" s="230"/>
      <c r="BWI10" s="230"/>
      <c r="BWJ10" s="230"/>
      <c r="BWK10" s="230"/>
      <c r="BWL10" s="230"/>
      <c r="BWM10" s="230"/>
      <c r="BWN10" s="230"/>
      <c r="BWO10" s="230"/>
      <c r="BWP10" s="230"/>
      <c r="BWQ10" s="230"/>
      <c r="BWR10" s="230"/>
      <c r="BWS10" s="230"/>
      <c r="BWT10" s="230"/>
      <c r="BWU10" s="230"/>
      <c r="BWV10" s="230"/>
      <c r="BWW10" s="230"/>
      <c r="BWX10" s="230"/>
      <c r="BWY10" s="230"/>
      <c r="BWZ10" s="230"/>
      <c r="BXA10" s="230"/>
      <c r="BXB10" s="230"/>
      <c r="BXC10" s="230"/>
      <c r="BXD10" s="230"/>
      <c r="BXE10" s="230"/>
      <c r="BXF10" s="230"/>
      <c r="BXG10" s="230"/>
      <c r="BXH10" s="230"/>
      <c r="BXI10" s="230"/>
      <c r="BXJ10" s="230"/>
      <c r="BXK10" s="230"/>
      <c r="BXL10" s="230"/>
      <c r="BXM10" s="230"/>
      <c r="BXN10" s="230"/>
      <c r="BXO10" s="230"/>
      <c r="BXP10" s="230"/>
      <c r="BXQ10" s="230"/>
      <c r="BXR10" s="230"/>
      <c r="BXS10" s="230"/>
      <c r="BXT10" s="230"/>
      <c r="BXU10" s="230"/>
      <c r="BXV10" s="230"/>
      <c r="BXW10" s="230"/>
      <c r="BXX10" s="230"/>
      <c r="BXY10" s="230"/>
      <c r="BXZ10" s="230"/>
      <c r="BYA10" s="230"/>
      <c r="BYB10" s="230"/>
      <c r="BYC10" s="230"/>
      <c r="BYD10" s="230"/>
      <c r="BYE10" s="230"/>
      <c r="BYF10" s="230"/>
      <c r="BYG10" s="230"/>
      <c r="BYH10" s="230"/>
      <c r="BYI10" s="230"/>
      <c r="BYJ10" s="230"/>
      <c r="BYK10" s="230"/>
      <c r="BYL10" s="230"/>
      <c r="BYM10" s="230"/>
      <c r="BYN10" s="230"/>
      <c r="BYO10" s="230"/>
      <c r="BYP10" s="230"/>
      <c r="BYQ10" s="230"/>
      <c r="BYR10" s="230"/>
      <c r="BYS10" s="230"/>
      <c r="BYT10" s="230"/>
      <c r="BYU10" s="230"/>
      <c r="BYV10" s="230"/>
      <c r="BYW10" s="230"/>
      <c r="BYX10" s="230"/>
      <c r="BYY10" s="230"/>
      <c r="BYZ10" s="230"/>
      <c r="BZA10" s="230"/>
      <c r="BZB10" s="230"/>
      <c r="BZC10" s="230"/>
      <c r="BZD10" s="230"/>
      <c r="BZE10" s="230"/>
      <c r="BZF10" s="230"/>
      <c r="BZG10" s="230"/>
      <c r="BZH10" s="230"/>
      <c r="BZI10" s="230"/>
      <c r="BZJ10" s="230"/>
      <c r="BZK10" s="230"/>
      <c r="BZL10" s="230"/>
      <c r="BZM10" s="230"/>
      <c r="BZN10" s="230"/>
      <c r="BZO10" s="230"/>
      <c r="BZP10" s="230"/>
      <c r="BZQ10" s="230"/>
      <c r="BZR10" s="230"/>
      <c r="BZS10" s="230"/>
      <c r="BZT10" s="230"/>
      <c r="BZU10" s="230"/>
      <c r="BZV10" s="230"/>
      <c r="BZW10" s="230"/>
      <c r="BZX10" s="230"/>
      <c r="BZY10" s="230"/>
      <c r="BZZ10" s="230"/>
      <c r="CAA10" s="230"/>
      <c r="CAB10" s="230"/>
      <c r="CAC10" s="230"/>
      <c r="CAD10" s="230"/>
      <c r="CAE10" s="230"/>
      <c r="CAF10" s="230"/>
      <c r="CAG10" s="230"/>
      <c r="CAH10" s="230"/>
      <c r="CAI10" s="230"/>
      <c r="CAJ10" s="230"/>
      <c r="CAK10" s="230"/>
      <c r="CAL10" s="230"/>
      <c r="CAM10" s="230"/>
      <c r="CAN10" s="230"/>
      <c r="CAO10" s="230"/>
      <c r="CAP10" s="230"/>
      <c r="CAQ10" s="230"/>
      <c r="CAR10" s="230"/>
      <c r="CAS10" s="230"/>
      <c r="CAT10" s="230"/>
      <c r="CAU10" s="230"/>
      <c r="CAV10" s="230"/>
      <c r="CAW10" s="230"/>
      <c r="CAX10" s="230"/>
      <c r="CAY10" s="230"/>
      <c r="CAZ10" s="230"/>
      <c r="CBA10" s="230"/>
      <c r="CBB10" s="230"/>
      <c r="CBC10" s="230"/>
      <c r="CBD10" s="230"/>
      <c r="CBE10" s="230"/>
      <c r="CBF10" s="230"/>
      <c r="CBG10" s="230"/>
      <c r="CBH10" s="230"/>
      <c r="CBI10" s="230"/>
      <c r="CBJ10" s="230"/>
      <c r="CBK10" s="230"/>
      <c r="CBL10" s="230"/>
      <c r="CBM10" s="230"/>
      <c r="CBN10" s="230"/>
      <c r="CBO10" s="230"/>
      <c r="CBP10" s="230"/>
      <c r="CBQ10" s="230"/>
      <c r="CBR10" s="230"/>
      <c r="CBS10" s="230"/>
      <c r="CBT10" s="230"/>
      <c r="CBU10" s="230"/>
      <c r="CBV10" s="230"/>
      <c r="CBW10" s="230"/>
      <c r="CBX10" s="230"/>
      <c r="CBY10" s="230"/>
      <c r="CBZ10" s="230"/>
      <c r="CCA10" s="230"/>
      <c r="CCB10" s="230"/>
      <c r="CCC10" s="230"/>
      <c r="CCD10" s="230"/>
      <c r="CCE10" s="230"/>
      <c r="CCF10" s="230"/>
      <c r="CCG10" s="230"/>
      <c r="CCH10" s="230"/>
      <c r="CCI10" s="230"/>
      <c r="CCJ10" s="230"/>
      <c r="CCK10" s="230"/>
      <c r="CCL10" s="230"/>
      <c r="CCM10" s="230"/>
      <c r="CCN10" s="230"/>
      <c r="CCO10" s="230"/>
      <c r="CCP10" s="230"/>
      <c r="CCQ10" s="230"/>
      <c r="CCR10" s="230"/>
      <c r="CCS10" s="230"/>
      <c r="CCT10" s="230"/>
      <c r="CCU10" s="230"/>
      <c r="CCV10" s="230"/>
      <c r="CCW10" s="230"/>
      <c r="CCX10" s="230"/>
      <c r="CCY10" s="230"/>
      <c r="CCZ10" s="230"/>
      <c r="CDA10" s="230"/>
      <c r="CDB10" s="230"/>
      <c r="CDC10" s="230"/>
      <c r="CDD10" s="230"/>
      <c r="CDE10" s="230"/>
      <c r="CDF10" s="230"/>
      <c r="CDG10" s="230"/>
      <c r="CDH10" s="230"/>
      <c r="CDI10" s="230"/>
      <c r="CDJ10" s="230"/>
      <c r="CDK10" s="230"/>
      <c r="CDL10" s="230"/>
      <c r="CDM10" s="230"/>
      <c r="CDN10" s="230"/>
      <c r="CDO10" s="230"/>
      <c r="CDP10" s="230"/>
      <c r="CDQ10" s="230"/>
      <c r="CDR10" s="230"/>
      <c r="CDS10" s="230"/>
      <c r="CDT10" s="230"/>
      <c r="CDU10" s="230"/>
      <c r="CDV10" s="230"/>
      <c r="CDW10" s="230"/>
      <c r="CDX10" s="230"/>
      <c r="CDY10" s="230"/>
      <c r="CDZ10" s="230"/>
      <c r="CEA10" s="230"/>
      <c r="CEB10" s="230"/>
      <c r="CEC10" s="230"/>
      <c r="CED10" s="230"/>
      <c r="CEE10" s="230"/>
      <c r="CEF10" s="230"/>
      <c r="CEG10" s="230"/>
      <c r="CEH10" s="230"/>
      <c r="CEI10" s="230"/>
      <c r="CEJ10" s="230"/>
      <c r="CEK10" s="230"/>
      <c r="CEL10" s="230"/>
      <c r="CEM10" s="230"/>
      <c r="CEN10" s="230"/>
      <c r="CEO10" s="230"/>
      <c r="CEP10" s="230"/>
      <c r="CEQ10" s="230"/>
      <c r="CER10" s="230"/>
      <c r="CES10" s="230"/>
      <c r="CET10" s="230"/>
      <c r="CEU10" s="230"/>
      <c r="CEV10" s="230"/>
      <c r="CEW10" s="230"/>
      <c r="CEX10" s="230"/>
      <c r="CEY10" s="230"/>
      <c r="CEZ10" s="230"/>
      <c r="CFA10" s="230"/>
      <c r="CFB10" s="230"/>
      <c r="CFC10" s="230"/>
      <c r="CFD10" s="230"/>
      <c r="CFE10" s="230"/>
      <c r="CFF10" s="230"/>
      <c r="CFG10" s="230"/>
      <c r="CFH10" s="230"/>
      <c r="CFI10" s="230"/>
      <c r="CFJ10" s="230"/>
    </row>
    <row r="11" spans="1:2194" s="305" customFormat="1" ht="39.950000000000003" customHeight="1">
      <c r="A11" s="207"/>
      <c r="B11" s="298">
        <v>1</v>
      </c>
      <c r="C11" s="299"/>
      <c r="D11" s="299"/>
      <c r="E11" s="300"/>
      <c r="F11" s="299"/>
      <c r="G11" s="300"/>
      <c r="H11" s="301" t="s">
        <v>340</v>
      </c>
      <c r="I11" s="302"/>
      <c r="J11" s="301" t="s">
        <v>177</v>
      </c>
      <c r="K11" s="135"/>
      <c r="L11" s="299" t="s">
        <v>354</v>
      </c>
      <c r="M11" s="303"/>
      <c r="N11" s="292"/>
      <c r="O11" s="292"/>
      <c r="P11" s="491"/>
      <c r="Q11" s="491"/>
      <c r="R11" s="304" t="s">
        <v>156</v>
      </c>
      <c r="S11" s="291"/>
      <c r="T11" s="308">
        <f t="shared" ref="T11:T56" ca="1" si="0">IF(ISERROR(SUM(AH11+AI11+AJ11)*AT11),0,SUM(AH11+AI11+AJ11)*AT11)</f>
        <v>145.5</v>
      </c>
      <c r="U11" s="384"/>
      <c r="V11" s="384">
        <f t="shared" ref="V11:V74" si="1">(K11)</f>
        <v>0</v>
      </c>
      <c r="W11" s="385" t="str">
        <f>'1'!O2</f>
        <v>ITSCUWO-</v>
      </c>
      <c r="X11" s="384">
        <f>'Equipment Funding'!G4</f>
        <v>0</v>
      </c>
      <c r="Y11" s="384"/>
      <c r="Z11" s="386"/>
      <c r="AA11" s="384" t="s">
        <v>278</v>
      </c>
      <c r="AB11" s="387"/>
      <c r="AC11" s="388"/>
      <c r="AD11" s="388"/>
      <c r="AE11" s="384" t="str">
        <f>VLOOKUP(H11,$AK$11:$AM$12,3,FALSE)</f>
        <v xml:space="preserve">75922
</v>
      </c>
      <c r="AF11" s="384"/>
      <c r="AG11" s="384" t="s">
        <v>134</v>
      </c>
      <c r="AH11" s="384">
        <f>VLOOKUP(H11,$AK$11:$AL$12,2,FALSE)</f>
        <v>15</v>
      </c>
      <c r="AI11" s="384">
        <f t="shared" ref="AI11:AI42" si="2">VLOOKUP(I11,$AN$11:$AO$15,2,FALSE)</f>
        <v>0</v>
      </c>
      <c r="AJ11" s="384">
        <f t="shared" ref="AJ11:AJ42" si="3">VLOOKUP(J11,$AP$11:$AQ$13,2,FALSE)</f>
        <v>0</v>
      </c>
      <c r="AK11" s="385" t="s">
        <v>340</v>
      </c>
      <c r="AL11" s="384">
        <v>15</v>
      </c>
      <c r="AM11" s="385" t="s">
        <v>353</v>
      </c>
      <c r="AN11" s="384" t="s">
        <v>225</v>
      </c>
      <c r="AO11" s="384">
        <v>0</v>
      </c>
      <c r="AP11" s="384" t="s">
        <v>176</v>
      </c>
      <c r="AQ11" s="384">
        <v>3</v>
      </c>
      <c r="AR11" s="388">
        <v>45838</v>
      </c>
      <c r="AS11" s="388">
        <f ca="1">TODAY()</f>
        <v>45547</v>
      </c>
      <c r="AT11" s="384">
        <f ca="1">SUM(AR11-AS11)/30</f>
        <v>9.6999999999999993</v>
      </c>
      <c r="AU11" s="384" t="s">
        <v>354</v>
      </c>
      <c r="AV11" s="384"/>
      <c r="AW11" s="384"/>
      <c r="AX11" s="384"/>
      <c r="AY11" s="384"/>
      <c r="AZ11" s="384"/>
      <c r="BA11" s="384"/>
      <c r="BB11" s="384"/>
      <c r="BC11" s="384"/>
      <c r="BD11" s="384"/>
      <c r="BE11" s="384"/>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c r="GQ11" s="227"/>
      <c r="GR11" s="227"/>
      <c r="GS11" s="227"/>
      <c r="GT11" s="227"/>
      <c r="GU11" s="227"/>
      <c r="GV11" s="227"/>
      <c r="GW11" s="227"/>
      <c r="GX11" s="227"/>
      <c r="GY11" s="227"/>
      <c r="GZ11" s="227"/>
      <c r="HA11" s="227"/>
      <c r="HB11" s="227"/>
      <c r="HC11" s="227"/>
      <c r="HD11" s="227"/>
      <c r="HE11" s="227"/>
      <c r="HF11" s="227"/>
      <c r="HG11" s="227"/>
      <c r="HH11" s="227"/>
      <c r="HI11" s="227"/>
      <c r="HJ11" s="227"/>
      <c r="HK11" s="227"/>
      <c r="HL11" s="227"/>
      <c r="HM11" s="227"/>
      <c r="HN11" s="227"/>
      <c r="HO11" s="227"/>
      <c r="HP11" s="227"/>
      <c r="HQ11" s="227"/>
      <c r="HR11" s="227"/>
      <c r="HS11" s="227"/>
      <c r="HT11" s="227"/>
      <c r="HU11" s="227"/>
      <c r="HV11" s="227"/>
      <c r="HW11" s="227"/>
      <c r="HX11" s="227"/>
      <c r="HY11" s="227"/>
      <c r="HZ11" s="227"/>
      <c r="IA11" s="227"/>
      <c r="IB11" s="227"/>
      <c r="IC11" s="227"/>
      <c r="ID11" s="227"/>
      <c r="IE11" s="227"/>
      <c r="IF11" s="227"/>
      <c r="IG11" s="227"/>
      <c r="IH11" s="227"/>
      <c r="II11" s="227"/>
      <c r="IJ11" s="227"/>
      <c r="IK11" s="227"/>
      <c r="IL11" s="227"/>
      <c r="IM11" s="227"/>
      <c r="IN11" s="227"/>
      <c r="IO11" s="227"/>
      <c r="IP11" s="227"/>
      <c r="IQ11" s="227"/>
      <c r="IR11" s="227"/>
      <c r="IS11" s="227"/>
      <c r="IT11" s="227"/>
      <c r="IU11" s="227"/>
      <c r="IV11" s="227"/>
      <c r="IW11" s="227"/>
      <c r="IX11" s="227"/>
      <c r="IY11" s="227"/>
      <c r="IZ11" s="227"/>
      <c r="JA11" s="227"/>
      <c r="JB11" s="227"/>
      <c r="JC11" s="227"/>
      <c r="JD11" s="227"/>
      <c r="JE11" s="227"/>
      <c r="JF11" s="227"/>
      <c r="JG11" s="227"/>
      <c r="JH11" s="227"/>
      <c r="JI11" s="227"/>
      <c r="JJ11" s="227"/>
      <c r="JK11" s="227"/>
      <c r="JL11" s="227"/>
      <c r="JM11" s="227"/>
      <c r="JN11" s="227"/>
      <c r="JO11" s="227"/>
      <c r="JP11" s="227"/>
      <c r="JQ11" s="227"/>
      <c r="JR11" s="227"/>
      <c r="JS11" s="227"/>
      <c r="JT11" s="227"/>
      <c r="JU11" s="227"/>
      <c r="JV11" s="227"/>
      <c r="JW11" s="227"/>
      <c r="JX11" s="227"/>
      <c r="JY11" s="227"/>
      <c r="JZ11" s="227"/>
      <c r="KA11" s="227"/>
      <c r="KB11" s="227"/>
      <c r="KC11" s="227"/>
      <c r="KD11" s="227"/>
      <c r="KE11" s="227"/>
      <c r="KF11" s="227"/>
      <c r="KG11" s="227"/>
      <c r="KH11" s="227"/>
      <c r="KI11" s="227"/>
      <c r="KJ11" s="227"/>
      <c r="KK11" s="227"/>
      <c r="KL11" s="227"/>
      <c r="KM11" s="227"/>
      <c r="KN11" s="227"/>
      <c r="KO11" s="227"/>
      <c r="KP11" s="227"/>
      <c r="KQ11" s="227"/>
      <c r="KR11" s="227"/>
      <c r="KS11" s="227"/>
      <c r="KT11" s="227"/>
      <c r="KU11" s="227"/>
      <c r="KV11" s="227"/>
      <c r="KW11" s="227"/>
      <c r="KX11" s="227"/>
      <c r="KY11" s="227"/>
      <c r="KZ11" s="227"/>
      <c r="LA11" s="227"/>
      <c r="LB11" s="227"/>
      <c r="LC11" s="227"/>
      <c r="LD11" s="227"/>
      <c r="LE11" s="227"/>
      <c r="LF11" s="227"/>
      <c r="LG11" s="227"/>
      <c r="LH11" s="227"/>
      <c r="LI11" s="227"/>
      <c r="LJ11" s="227"/>
      <c r="LK11" s="227"/>
      <c r="LL11" s="227"/>
      <c r="LM11" s="227"/>
      <c r="LN11" s="227"/>
      <c r="LO11" s="227"/>
      <c r="LP11" s="227"/>
      <c r="LQ11" s="227"/>
      <c r="LR11" s="227"/>
      <c r="LS11" s="227"/>
      <c r="LT11" s="227"/>
      <c r="LU11" s="227"/>
      <c r="LV11" s="227"/>
      <c r="LW11" s="227"/>
      <c r="LX11" s="227"/>
      <c r="LY11" s="227"/>
      <c r="LZ11" s="227"/>
      <c r="MA11" s="227"/>
      <c r="MB11" s="227"/>
      <c r="MC11" s="227"/>
      <c r="MD11" s="227"/>
      <c r="ME11" s="227"/>
      <c r="MF11" s="227"/>
      <c r="MG11" s="227"/>
      <c r="MH11" s="227"/>
      <c r="MI11" s="227"/>
      <c r="MJ11" s="227"/>
      <c r="MK11" s="227"/>
      <c r="ML11" s="227"/>
      <c r="MM11" s="227"/>
      <c r="MN11" s="227"/>
      <c r="MO11" s="227"/>
      <c r="MP11" s="227"/>
      <c r="MQ11" s="227"/>
      <c r="MR11" s="227"/>
      <c r="MS11" s="227"/>
      <c r="MT11" s="227"/>
      <c r="MU11" s="227"/>
      <c r="MV11" s="227"/>
      <c r="MW11" s="227"/>
      <c r="MX11" s="227"/>
      <c r="MY11" s="227"/>
      <c r="MZ11" s="227"/>
      <c r="NA11" s="227"/>
      <c r="NB11" s="227"/>
      <c r="NC11" s="227"/>
      <c r="ND11" s="227"/>
      <c r="NE11" s="227"/>
      <c r="NF11" s="227"/>
      <c r="NG11" s="227"/>
      <c r="NH11" s="227"/>
      <c r="NI11" s="227"/>
      <c r="NJ11" s="227"/>
      <c r="NK11" s="227"/>
      <c r="NL11" s="227"/>
      <c r="NM11" s="227"/>
      <c r="NN11" s="227"/>
      <c r="NO11" s="227"/>
      <c r="NP11" s="227"/>
      <c r="NQ11" s="227"/>
      <c r="NR11" s="227"/>
      <c r="NS11" s="227"/>
      <c r="NT11" s="227"/>
      <c r="NU11" s="227"/>
      <c r="NV11" s="227"/>
      <c r="NW11" s="227"/>
      <c r="NX11" s="227"/>
      <c r="NY11" s="227"/>
      <c r="NZ11" s="227"/>
      <c r="OA11" s="227"/>
      <c r="OB11" s="227"/>
      <c r="OC11" s="227"/>
      <c r="OD11" s="227"/>
      <c r="OE11" s="227"/>
      <c r="OF11" s="227"/>
      <c r="OG11" s="227"/>
      <c r="OH11" s="227"/>
      <c r="OI11" s="227"/>
      <c r="OJ11" s="227"/>
      <c r="OK11" s="227"/>
      <c r="OL11" s="227"/>
      <c r="OM11" s="227"/>
      <c r="ON11" s="227"/>
      <c r="OO11" s="227"/>
      <c r="OP11" s="227"/>
      <c r="OQ11" s="227"/>
      <c r="OR11" s="227"/>
      <c r="OS11" s="227"/>
      <c r="OT11" s="227"/>
      <c r="OU11" s="227"/>
      <c r="OV11" s="227"/>
      <c r="OW11" s="227"/>
      <c r="OX11" s="227"/>
      <c r="OY11" s="227"/>
      <c r="OZ11" s="227"/>
      <c r="PA11" s="227"/>
      <c r="PB11" s="227"/>
      <c r="PC11" s="227"/>
      <c r="PD11" s="227"/>
      <c r="PE11" s="227"/>
      <c r="PF11" s="227"/>
      <c r="PG11" s="227"/>
      <c r="PH11" s="227"/>
      <c r="PI11" s="227"/>
      <c r="PJ11" s="227"/>
      <c r="PK11" s="227"/>
      <c r="PL11" s="227"/>
      <c r="PM11" s="227"/>
      <c r="PN11" s="227"/>
      <c r="PO11" s="227"/>
      <c r="PP11" s="227"/>
      <c r="PQ11" s="227"/>
      <c r="PR11" s="227"/>
      <c r="PS11" s="227"/>
      <c r="PT11" s="227"/>
      <c r="PU11" s="227"/>
      <c r="PV11" s="227"/>
      <c r="PW11" s="227"/>
      <c r="PX11" s="227"/>
      <c r="PY11" s="227"/>
      <c r="PZ11" s="227"/>
      <c r="QA11" s="227"/>
      <c r="QB11" s="227"/>
      <c r="QC11" s="227"/>
      <c r="QD11" s="227"/>
      <c r="QE11" s="227"/>
      <c r="QF11" s="227"/>
      <c r="QG11" s="227"/>
      <c r="QH11" s="227"/>
      <c r="QI11" s="227"/>
      <c r="QJ11" s="227"/>
      <c r="QK11" s="227"/>
      <c r="QL11" s="227"/>
      <c r="QM11" s="227"/>
      <c r="QN11" s="227"/>
      <c r="QO11" s="227"/>
      <c r="QP11" s="227"/>
      <c r="QQ11" s="227"/>
      <c r="QR11" s="227"/>
      <c r="QS11" s="227"/>
      <c r="QT11" s="227"/>
      <c r="QU11" s="227"/>
      <c r="QV11" s="227"/>
      <c r="QW11" s="227"/>
      <c r="QX11" s="227"/>
      <c r="QY11" s="227"/>
      <c r="QZ11" s="227"/>
      <c r="RA11" s="227"/>
      <c r="RB11" s="227"/>
      <c r="RC11" s="227"/>
      <c r="RD11" s="227"/>
      <c r="RE11" s="227"/>
      <c r="RF11" s="227"/>
      <c r="RG11" s="227"/>
      <c r="RH11" s="227"/>
      <c r="RI11" s="227"/>
      <c r="RJ11" s="227"/>
      <c r="RK11" s="227"/>
      <c r="RL11" s="227"/>
      <c r="RM11" s="227"/>
      <c r="RN11" s="227"/>
      <c r="RO11" s="227"/>
      <c r="RP11" s="227"/>
      <c r="RQ11" s="227"/>
      <c r="RR11" s="227"/>
      <c r="RS11" s="227"/>
      <c r="RT11" s="227"/>
      <c r="RU11" s="227"/>
      <c r="RV11" s="227"/>
      <c r="RW11" s="227"/>
      <c r="RX11" s="227"/>
      <c r="RY11" s="227"/>
      <c r="RZ11" s="227"/>
      <c r="SA11" s="227"/>
      <c r="SB11" s="227"/>
      <c r="SC11" s="227"/>
      <c r="SD11" s="227"/>
      <c r="SE11" s="227"/>
      <c r="SF11" s="227"/>
      <c r="SG11" s="227"/>
      <c r="SH11" s="227"/>
      <c r="SI11" s="227"/>
      <c r="SJ11" s="227"/>
      <c r="SK11" s="227"/>
      <c r="SL11" s="227"/>
      <c r="SM11" s="227"/>
      <c r="SN11" s="227"/>
      <c r="SO11" s="227"/>
      <c r="SP11" s="227"/>
      <c r="SQ11" s="227"/>
      <c r="SR11" s="227"/>
      <c r="SS11" s="227"/>
      <c r="ST11" s="227"/>
      <c r="SU11" s="227"/>
      <c r="SV11" s="227"/>
      <c r="SW11" s="227"/>
      <c r="SX11" s="227"/>
      <c r="SY11" s="227"/>
      <c r="SZ11" s="227"/>
      <c r="TA11" s="227"/>
      <c r="TB11" s="227"/>
      <c r="TC11" s="227"/>
      <c r="TD11" s="227"/>
      <c r="TE11" s="227"/>
      <c r="TF11" s="227"/>
      <c r="TG11" s="227"/>
      <c r="TH11" s="227"/>
      <c r="TI11" s="227"/>
      <c r="TJ11" s="227"/>
      <c r="TK11" s="227"/>
      <c r="TL11" s="227"/>
      <c r="TM11" s="227"/>
      <c r="TN11" s="227"/>
      <c r="TO11" s="227"/>
      <c r="TP11" s="227"/>
      <c r="TQ11" s="227"/>
      <c r="TR11" s="227"/>
      <c r="TS11" s="227"/>
      <c r="TT11" s="227"/>
      <c r="TU11" s="227"/>
      <c r="TV11" s="227"/>
      <c r="TW11" s="227"/>
      <c r="TX11" s="227"/>
      <c r="TY11" s="227"/>
      <c r="TZ11" s="227"/>
      <c r="UA11" s="227"/>
      <c r="UB11" s="227"/>
      <c r="UC11" s="227"/>
      <c r="UD11" s="227"/>
      <c r="UE11" s="227"/>
      <c r="UF11" s="227"/>
      <c r="UG11" s="227"/>
      <c r="UH11" s="227"/>
      <c r="UI11" s="227"/>
      <c r="UJ11" s="227"/>
      <c r="UK11" s="227"/>
      <c r="UL11" s="227"/>
      <c r="UM11" s="227"/>
      <c r="UN11" s="227"/>
      <c r="UO11" s="227"/>
      <c r="UP11" s="227"/>
      <c r="UQ11" s="227"/>
      <c r="UR11" s="227"/>
      <c r="US11" s="227"/>
      <c r="UT11" s="227"/>
      <c r="UU11" s="227"/>
      <c r="UV11" s="227"/>
      <c r="UW11" s="227"/>
      <c r="UX11" s="227"/>
      <c r="UY11" s="227"/>
      <c r="UZ11" s="227"/>
      <c r="VA11" s="227"/>
      <c r="VB11" s="227"/>
      <c r="VC11" s="227"/>
      <c r="VD11" s="227"/>
      <c r="VE11" s="227"/>
      <c r="VF11" s="227"/>
      <c r="VG11" s="227"/>
      <c r="VH11" s="227"/>
      <c r="VI11" s="227"/>
      <c r="VJ11" s="227"/>
      <c r="VK11" s="227"/>
      <c r="VL11" s="227"/>
      <c r="VM11" s="227"/>
      <c r="VN11" s="227"/>
      <c r="VO11" s="227"/>
      <c r="VP11" s="227"/>
      <c r="VQ11" s="227"/>
      <c r="VR11" s="227"/>
      <c r="VS11" s="227"/>
      <c r="VT11" s="227"/>
      <c r="VU11" s="227"/>
      <c r="VV11" s="227"/>
      <c r="VW11" s="227"/>
      <c r="VX11" s="227"/>
      <c r="VY11" s="227"/>
      <c r="VZ11" s="227"/>
      <c r="WA11" s="227"/>
      <c r="WB11" s="227"/>
      <c r="WC11" s="227"/>
      <c r="WD11" s="227"/>
      <c r="WE11" s="227"/>
      <c r="WF11" s="227"/>
      <c r="WG11" s="227"/>
      <c r="WH11" s="227"/>
      <c r="WI11" s="227"/>
      <c r="WJ11" s="227"/>
      <c r="WK11" s="227"/>
      <c r="WL11" s="227"/>
      <c r="WM11" s="227"/>
      <c r="WN11" s="227"/>
      <c r="WO11" s="227"/>
      <c r="WP11" s="227"/>
      <c r="WQ11" s="227"/>
      <c r="WR11" s="227"/>
      <c r="WS11" s="227"/>
      <c r="WT11" s="227"/>
      <c r="WU11" s="227"/>
      <c r="WV11" s="227"/>
      <c r="WW11" s="227"/>
      <c r="WX11" s="227"/>
      <c r="WY11" s="227"/>
      <c r="WZ11" s="227"/>
      <c r="XA11" s="227"/>
      <c r="XB11" s="227"/>
      <c r="XC11" s="227"/>
      <c r="XD11" s="227"/>
      <c r="XE11" s="227"/>
      <c r="XF11" s="227"/>
      <c r="XG11" s="227"/>
      <c r="XH11" s="227"/>
      <c r="XI11" s="227"/>
      <c r="XJ11" s="227"/>
      <c r="XK11" s="227"/>
      <c r="XL11" s="227"/>
      <c r="XM11" s="227"/>
      <c r="XN11" s="227"/>
      <c r="XO11" s="227"/>
      <c r="XP11" s="227"/>
      <c r="XQ11" s="227"/>
      <c r="XR11" s="227"/>
      <c r="XS11" s="227"/>
      <c r="XT11" s="227"/>
      <c r="XU11" s="227"/>
      <c r="XV11" s="227"/>
      <c r="XW11" s="227"/>
      <c r="XX11" s="227"/>
      <c r="XY11" s="227"/>
      <c r="XZ11" s="227"/>
      <c r="YA11" s="227"/>
      <c r="YB11" s="227"/>
      <c r="YC11" s="227"/>
      <c r="YD11" s="227"/>
      <c r="YE11" s="227"/>
      <c r="YF11" s="227"/>
      <c r="YG11" s="227"/>
      <c r="YH11" s="227"/>
      <c r="YI11" s="227"/>
      <c r="YJ11" s="227"/>
      <c r="YK11" s="227"/>
      <c r="YL11" s="227"/>
      <c r="YM11" s="227"/>
      <c r="YN11" s="227"/>
      <c r="YO11" s="227"/>
      <c r="YP11" s="227"/>
      <c r="YQ11" s="227"/>
      <c r="YR11" s="227"/>
      <c r="YS11" s="227"/>
      <c r="YT11" s="227"/>
      <c r="YU11" s="227"/>
      <c r="YV11" s="227"/>
      <c r="YW11" s="227"/>
      <c r="YX11" s="227"/>
      <c r="YY11" s="227"/>
      <c r="YZ11" s="227"/>
      <c r="ZA11" s="227"/>
      <c r="ZB11" s="227"/>
      <c r="ZC11" s="227"/>
      <c r="ZD11" s="227"/>
      <c r="ZE11" s="227"/>
      <c r="ZF11" s="227"/>
      <c r="ZG11" s="227"/>
      <c r="ZH11" s="227"/>
      <c r="ZI11" s="227"/>
      <c r="ZJ11" s="227"/>
      <c r="ZK11" s="227"/>
      <c r="ZL11" s="227"/>
      <c r="ZM11" s="227"/>
      <c r="ZN11" s="227"/>
      <c r="ZO11" s="227"/>
      <c r="ZP11" s="227"/>
      <c r="ZQ11" s="227"/>
      <c r="ZR11" s="227"/>
      <c r="ZS11" s="227"/>
      <c r="ZT11" s="227"/>
      <c r="ZU11" s="227"/>
      <c r="ZV11" s="227"/>
      <c r="ZW11" s="227"/>
      <c r="ZX11" s="227"/>
      <c r="ZY11" s="227"/>
      <c r="ZZ11" s="227"/>
      <c r="AAA11" s="227"/>
      <c r="AAB11" s="227"/>
      <c r="AAC11" s="227"/>
      <c r="AAD11" s="227"/>
      <c r="AAE11" s="227"/>
      <c r="AAF11" s="227"/>
      <c r="AAG11" s="227"/>
      <c r="AAH11" s="227"/>
      <c r="AAI11" s="227"/>
      <c r="AAJ11" s="227"/>
      <c r="AAK11" s="227"/>
      <c r="AAL11" s="227"/>
      <c r="AAM11" s="227"/>
      <c r="AAN11" s="227"/>
      <c r="AAO11" s="227"/>
      <c r="AAP11" s="227"/>
      <c r="AAQ11" s="227"/>
      <c r="AAR11" s="227"/>
      <c r="AAS11" s="227"/>
      <c r="AAT11" s="227"/>
      <c r="AAU11" s="227"/>
      <c r="AAV11" s="227"/>
      <c r="AAW11" s="227"/>
      <c r="AAX11" s="227"/>
      <c r="AAY11" s="227"/>
      <c r="AAZ11" s="227"/>
      <c r="ABA11" s="227"/>
      <c r="ABB11" s="227"/>
      <c r="ABC11" s="227"/>
      <c r="ABD11" s="227"/>
      <c r="ABE11" s="227"/>
      <c r="ABF11" s="227"/>
      <c r="ABG11" s="227"/>
      <c r="ABH11" s="227"/>
      <c r="ABI11" s="227"/>
      <c r="ABJ11" s="227"/>
      <c r="ABK11" s="227"/>
      <c r="ABL11" s="227"/>
      <c r="ABM11" s="227"/>
      <c r="ABN11" s="227"/>
      <c r="ABO11" s="227"/>
      <c r="ABP11" s="227"/>
      <c r="ABQ11" s="227"/>
      <c r="ABR11" s="227"/>
      <c r="ABS11" s="227"/>
      <c r="ABT11" s="227"/>
      <c r="ABU11" s="227"/>
      <c r="ABV11" s="227"/>
      <c r="ABW11" s="227"/>
      <c r="ABX11" s="227"/>
      <c r="ABY11" s="227"/>
      <c r="ABZ11" s="227"/>
      <c r="ACA11" s="227"/>
      <c r="ACB11" s="227"/>
      <c r="ACC11" s="227"/>
      <c r="ACD11" s="227"/>
      <c r="ACE11" s="227"/>
      <c r="ACF11" s="227"/>
      <c r="ACG11" s="227"/>
      <c r="ACH11" s="227"/>
      <c r="ACI11" s="227"/>
      <c r="ACJ11" s="227"/>
      <c r="ACK11" s="227"/>
      <c r="ACL11" s="227"/>
      <c r="ACM11" s="227"/>
      <c r="ACN11" s="227"/>
      <c r="ACO11" s="227"/>
      <c r="ACP11" s="227"/>
      <c r="ACQ11" s="227"/>
      <c r="ACR11" s="227"/>
      <c r="ACS11" s="227"/>
      <c r="ACT11" s="227"/>
      <c r="ACU11" s="227"/>
      <c r="ACV11" s="227"/>
      <c r="ACW11" s="227"/>
      <c r="ACX11" s="227"/>
      <c r="ACY11" s="227"/>
      <c r="ACZ11" s="227"/>
      <c r="ADA11" s="227"/>
      <c r="ADB11" s="227"/>
      <c r="ADC11" s="227"/>
      <c r="ADD11" s="227"/>
      <c r="ADE11" s="227"/>
      <c r="ADF11" s="227"/>
      <c r="ADG11" s="227"/>
      <c r="ADH11" s="227"/>
      <c r="ADI11" s="227"/>
      <c r="ADJ11" s="227"/>
      <c r="ADK11" s="227"/>
      <c r="ADL11" s="227"/>
      <c r="ADM11" s="227"/>
      <c r="ADN11" s="227"/>
      <c r="ADO11" s="227"/>
      <c r="ADP11" s="227"/>
      <c r="ADQ11" s="227"/>
      <c r="ADR11" s="227"/>
      <c r="ADS11" s="227"/>
      <c r="ADT11" s="227"/>
      <c r="ADU11" s="227"/>
      <c r="ADV11" s="227"/>
      <c r="ADW11" s="227"/>
      <c r="ADX11" s="227"/>
      <c r="ADY11" s="227"/>
      <c r="ADZ11" s="227"/>
      <c r="AEA11" s="227"/>
      <c r="AEB11" s="227"/>
      <c r="AEC11" s="227"/>
      <c r="AED11" s="227"/>
      <c r="AEE11" s="227"/>
      <c r="AEF11" s="227"/>
      <c r="AEG11" s="227"/>
      <c r="AEH11" s="227"/>
      <c r="AEI11" s="227"/>
      <c r="AEJ11" s="227"/>
      <c r="AEK11" s="227"/>
      <c r="AEL11" s="227"/>
      <c r="AEM11" s="227"/>
      <c r="AEN11" s="227"/>
      <c r="AEO11" s="227"/>
      <c r="AEP11" s="227"/>
      <c r="AEQ11" s="227"/>
      <c r="AER11" s="227"/>
      <c r="AES11" s="227"/>
      <c r="AET11" s="227"/>
      <c r="AEU11" s="227"/>
      <c r="AEV11" s="227"/>
      <c r="AEW11" s="227"/>
      <c r="AEX11" s="227"/>
      <c r="AEY11" s="227"/>
      <c r="AEZ11" s="227"/>
      <c r="AFA11" s="227"/>
      <c r="AFB11" s="227"/>
      <c r="AFC11" s="227"/>
      <c r="AFD11" s="227"/>
      <c r="AFE11" s="227"/>
      <c r="AFF11" s="227"/>
      <c r="AFG11" s="227"/>
      <c r="AFH11" s="227"/>
      <c r="AFI11" s="227"/>
      <c r="AFJ11" s="227"/>
      <c r="AFK11" s="227"/>
      <c r="AFL11" s="227"/>
      <c r="AFM11" s="227"/>
      <c r="AFN11" s="227"/>
      <c r="AFO11" s="227"/>
      <c r="AFP11" s="227"/>
      <c r="AFQ11" s="227"/>
      <c r="AFR11" s="227"/>
      <c r="AFS11" s="227"/>
      <c r="AFT11" s="227"/>
      <c r="AFU11" s="227"/>
      <c r="AFV11" s="227"/>
      <c r="AFW11" s="227"/>
      <c r="AFX11" s="227"/>
      <c r="AFY11" s="227"/>
      <c r="AFZ11" s="227"/>
      <c r="AGA11" s="227"/>
      <c r="AGB11" s="227"/>
      <c r="AGC11" s="227"/>
      <c r="AGD11" s="227"/>
      <c r="AGE11" s="227"/>
      <c r="AGF11" s="227"/>
      <c r="AGG11" s="227"/>
      <c r="AGH11" s="227"/>
      <c r="AGI11" s="227"/>
      <c r="AGJ11" s="227"/>
      <c r="AGK11" s="227"/>
      <c r="AGL11" s="227"/>
      <c r="AGM11" s="227"/>
      <c r="AGN11" s="227"/>
      <c r="AGO11" s="227"/>
      <c r="AGP11" s="227"/>
      <c r="AGQ11" s="227"/>
      <c r="AGR11" s="227"/>
      <c r="AGS11" s="227"/>
      <c r="AGT11" s="227"/>
      <c r="AGU11" s="227"/>
      <c r="AGV11" s="227"/>
      <c r="AGW11" s="227"/>
      <c r="AGX11" s="227"/>
      <c r="AGY11" s="227"/>
      <c r="AGZ11" s="227"/>
      <c r="AHA11" s="227"/>
      <c r="AHB11" s="227"/>
      <c r="AHC11" s="227"/>
      <c r="AHD11" s="227"/>
      <c r="AHE11" s="227"/>
      <c r="AHF11" s="227"/>
      <c r="AHG11" s="227"/>
      <c r="AHH11" s="227"/>
      <c r="AHI11" s="227"/>
      <c r="AHJ11" s="227"/>
      <c r="AHK11" s="227"/>
      <c r="AHL11" s="227"/>
      <c r="AHM11" s="227"/>
      <c r="AHN11" s="227"/>
      <c r="AHO11" s="227"/>
      <c r="AHP11" s="227"/>
      <c r="AHQ11" s="227"/>
      <c r="AHR11" s="227"/>
      <c r="AHS11" s="227"/>
      <c r="AHT11" s="227"/>
      <c r="AHU11" s="227"/>
      <c r="AHV11" s="227"/>
      <c r="AHW11" s="227"/>
      <c r="AHX11" s="227"/>
      <c r="AHY11" s="227"/>
      <c r="AHZ11" s="227"/>
      <c r="AIA11" s="227"/>
      <c r="AIB11" s="227"/>
      <c r="AIC11" s="227"/>
      <c r="AID11" s="227"/>
      <c r="AIE11" s="227"/>
      <c r="AIF11" s="227"/>
      <c r="AIG11" s="227"/>
      <c r="AIH11" s="227"/>
      <c r="AII11" s="227"/>
      <c r="AIJ11" s="227"/>
      <c r="AIK11" s="227"/>
      <c r="AIL11" s="227"/>
      <c r="AIM11" s="227"/>
      <c r="AIN11" s="227"/>
      <c r="AIO11" s="227"/>
      <c r="AIP11" s="227"/>
      <c r="AIQ11" s="227"/>
      <c r="AIR11" s="227"/>
      <c r="AIS11" s="227"/>
      <c r="AIT11" s="227"/>
      <c r="AIU11" s="227"/>
      <c r="AIV11" s="227"/>
      <c r="AIW11" s="227"/>
      <c r="AIX11" s="227"/>
      <c r="AIY11" s="227"/>
      <c r="AIZ11" s="227"/>
      <c r="AJA11" s="227"/>
      <c r="AJB11" s="227"/>
      <c r="AJC11" s="227"/>
      <c r="AJD11" s="227"/>
      <c r="AJE11" s="227"/>
      <c r="AJF11" s="227"/>
      <c r="AJG11" s="227"/>
      <c r="AJH11" s="227"/>
      <c r="AJI11" s="227"/>
      <c r="AJJ11" s="227"/>
      <c r="AJK11" s="227"/>
      <c r="AJL11" s="227"/>
      <c r="AJM11" s="227"/>
      <c r="AJN11" s="227"/>
      <c r="AJO11" s="227"/>
      <c r="AJP11" s="227"/>
      <c r="AJQ11" s="227"/>
      <c r="AJR11" s="227"/>
      <c r="AJS11" s="227"/>
      <c r="AJT11" s="227"/>
      <c r="AJU11" s="227"/>
      <c r="AJV11" s="227"/>
      <c r="AJW11" s="227"/>
      <c r="AJX11" s="227"/>
      <c r="AJY11" s="227"/>
      <c r="AJZ11" s="227"/>
      <c r="AKA11" s="227"/>
      <c r="AKB11" s="227"/>
      <c r="AKC11" s="227"/>
      <c r="AKD11" s="227"/>
      <c r="AKE11" s="227"/>
      <c r="AKF11" s="227"/>
      <c r="AKG11" s="227"/>
      <c r="AKH11" s="227"/>
      <c r="AKI11" s="227"/>
      <c r="AKJ11" s="227"/>
      <c r="AKK11" s="227"/>
      <c r="AKL11" s="227"/>
      <c r="AKM11" s="227"/>
      <c r="AKN11" s="227"/>
      <c r="AKO11" s="227"/>
      <c r="AKP11" s="227"/>
      <c r="AKQ11" s="227"/>
      <c r="AKR11" s="227"/>
      <c r="AKS11" s="227"/>
      <c r="AKT11" s="227"/>
      <c r="AKU11" s="227"/>
      <c r="AKV11" s="227"/>
      <c r="AKW11" s="227"/>
      <c r="AKX11" s="227"/>
      <c r="AKY11" s="227"/>
      <c r="AKZ11" s="227"/>
      <c r="ALA11" s="227"/>
      <c r="ALB11" s="227"/>
      <c r="ALC11" s="227"/>
      <c r="ALD11" s="227"/>
      <c r="ALE11" s="227"/>
      <c r="ALF11" s="227"/>
      <c r="ALG11" s="227"/>
      <c r="ALH11" s="227"/>
      <c r="ALI11" s="227"/>
      <c r="ALJ11" s="227"/>
      <c r="ALK11" s="227"/>
      <c r="ALL11" s="227"/>
      <c r="ALM11" s="227"/>
      <c r="ALN11" s="227"/>
      <c r="ALO11" s="227"/>
      <c r="ALP11" s="227"/>
      <c r="ALQ11" s="227"/>
      <c r="ALR11" s="227"/>
      <c r="ALS11" s="227"/>
      <c r="ALT11" s="227"/>
      <c r="ALU11" s="227"/>
      <c r="ALV11" s="227"/>
      <c r="ALW11" s="227"/>
      <c r="ALX11" s="227"/>
      <c r="ALY11" s="227"/>
      <c r="ALZ11" s="227"/>
      <c r="AMA11" s="227"/>
      <c r="AMB11" s="227"/>
      <c r="AMC11" s="227"/>
      <c r="AMD11" s="227"/>
      <c r="AME11" s="227"/>
      <c r="AMF11" s="227"/>
      <c r="AMG11" s="227"/>
      <c r="AMH11" s="227"/>
      <c r="AMI11" s="227"/>
      <c r="AMJ11" s="227"/>
      <c r="AMK11" s="227"/>
      <c r="AML11" s="227"/>
      <c r="AMM11" s="227"/>
      <c r="AMN11" s="227"/>
      <c r="AMO11" s="227"/>
      <c r="AMP11" s="227"/>
      <c r="AMQ11" s="227"/>
      <c r="AMR11" s="227"/>
      <c r="AMS11" s="227"/>
      <c r="AMT11" s="227"/>
      <c r="AMU11" s="227"/>
      <c r="AMV11" s="227"/>
      <c r="AMW11" s="227"/>
      <c r="AMX11" s="227"/>
      <c r="AMY11" s="227"/>
      <c r="AMZ11" s="227"/>
      <c r="ANA11" s="227"/>
      <c r="ANB11" s="227"/>
      <c r="ANC11" s="227"/>
      <c r="AND11" s="227"/>
      <c r="ANE11" s="227"/>
      <c r="ANF11" s="227"/>
      <c r="ANG11" s="227"/>
      <c r="ANH11" s="227"/>
      <c r="ANI11" s="227"/>
      <c r="ANJ11" s="227"/>
      <c r="ANK11" s="227"/>
      <c r="ANL11" s="227"/>
      <c r="ANM11" s="227"/>
      <c r="ANN11" s="227"/>
      <c r="ANO11" s="227"/>
      <c r="ANP11" s="227"/>
      <c r="ANQ11" s="227"/>
      <c r="ANR11" s="227"/>
      <c r="ANS11" s="227"/>
      <c r="ANT11" s="227"/>
      <c r="ANU11" s="227"/>
      <c r="ANV11" s="227"/>
      <c r="ANW11" s="227"/>
      <c r="ANX11" s="227"/>
      <c r="ANY11" s="227"/>
      <c r="ANZ11" s="227"/>
      <c r="AOA11" s="227"/>
      <c r="AOB11" s="227"/>
      <c r="AOC11" s="227"/>
      <c r="AOD11" s="227"/>
      <c r="AOE11" s="227"/>
      <c r="AOF11" s="227"/>
      <c r="AOG11" s="227"/>
      <c r="AOH11" s="227"/>
      <c r="AOI11" s="227"/>
      <c r="AOJ11" s="227"/>
      <c r="AOK11" s="227"/>
      <c r="AOL11" s="227"/>
      <c r="AOM11" s="227"/>
      <c r="AON11" s="227"/>
      <c r="AOO11" s="227"/>
      <c r="AOP11" s="227"/>
      <c r="AOQ11" s="227"/>
      <c r="AOR11" s="227"/>
      <c r="AOS11" s="227"/>
      <c r="AOT11" s="227"/>
      <c r="AOU11" s="227"/>
      <c r="AOV11" s="227"/>
      <c r="AOW11" s="227"/>
      <c r="AOX11" s="227"/>
      <c r="AOY11" s="227"/>
      <c r="AOZ11" s="227"/>
      <c r="APA11" s="227"/>
      <c r="APB11" s="227"/>
      <c r="APC11" s="227"/>
      <c r="APD11" s="227"/>
      <c r="APE11" s="227"/>
      <c r="APF11" s="227"/>
      <c r="APG11" s="227"/>
      <c r="APH11" s="227"/>
      <c r="API11" s="227"/>
      <c r="APJ11" s="227"/>
      <c r="APK11" s="227"/>
      <c r="APL11" s="227"/>
      <c r="APM11" s="227"/>
      <c r="APN11" s="227"/>
      <c r="APO11" s="227"/>
      <c r="APP11" s="227"/>
      <c r="APQ11" s="227"/>
      <c r="APR11" s="227"/>
      <c r="APS11" s="227"/>
      <c r="APT11" s="227"/>
      <c r="APU11" s="227"/>
      <c r="APV11" s="227"/>
      <c r="APW11" s="227"/>
      <c r="APX11" s="227"/>
      <c r="APY11" s="227"/>
      <c r="APZ11" s="227"/>
      <c r="AQA11" s="227"/>
      <c r="AQB11" s="227"/>
      <c r="AQC11" s="227"/>
      <c r="AQD11" s="227"/>
      <c r="AQE11" s="227"/>
      <c r="AQF11" s="227"/>
      <c r="AQG11" s="227"/>
      <c r="AQH11" s="227"/>
      <c r="AQI11" s="227"/>
      <c r="AQJ11" s="227"/>
      <c r="AQK11" s="227"/>
      <c r="AQL11" s="227"/>
      <c r="AQM11" s="227"/>
      <c r="AQN11" s="227"/>
      <c r="AQO11" s="227"/>
      <c r="AQP11" s="227"/>
      <c r="AQQ11" s="227"/>
      <c r="AQR11" s="227"/>
      <c r="AQS11" s="227"/>
      <c r="AQT11" s="227"/>
      <c r="AQU11" s="227"/>
      <c r="AQV11" s="227"/>
      <c r="AQW11" s="227"/>
      <c r="AQX11" s="227"/>
      <c r="AQY11" s="227"/>
      <c r="AQZ11" s="227"/>
      <c r="ARA11" s="227"/>
      <c r="ARB11" s="227"/>
      <c r="ARC11" s="227"/>
      <c r="ARD11" s="227"/>
      <c r="ARE11" s="227"/>
      <c r="ARF11" s="227"/>
      <c r="ARG11" s="227"/>
      <c r="ARH11" s="227"/>
      <c r="ARI11" s="227"/>
      <c r="ARJ11" s="227"/>
      <c r="ARK11" s="227"/>
      <c r="ARL11" s="227"/>
      <c r="ARM11" s="227"/>
      <c r="ARN11" s="227"/>
      <c r="ARO11" s="227"/>
      <c r="ARP11" s="227"/>
      <c r="ARQ11" s="227"/>
      <c r="ARR11" s="227"/>
      <c r="ARS11" s="227"/>
      <c r="ART11" s="227"/>
      <c r="ARU11" s="227"/>
      <c r="ARV11" s="227"/>
      <c r="ARW11" s="227"/>
      <c r="ARX11" s="227"/>
      <c r="ARY11" s="227"/>
      <c r="ARZ11" s="227"/>
      <c r="ASA11" s="227"/>
      <c r="ASB11" s="227"/>
      <c r="ASC11" s="227"/>
      <c r="ASD11" s="227"/>
      <c r="ASE11" s="227"/>
      <c r="ASF11" s="227"/>
      <c r="ASG11" s="227"/>
      <c r="ASH11" s="227"/>
      <c r="ASI11" s="227"/>
      <c r="ASJ11" s="227"/>
      <c r="ASK11" s="227"/>
      <c r="ASL11" s="227"/>
      <c r="ASM11" s="227"/>
      <c r="ASN11" s="227"/>
      <c r="ASO11" s="227"/>
      <c r="ASP11" s="227"/>
      <c r="ASQ11" s="227"/>
      <c r="ASR11" s="227"/>
      <c r="ASS11" s="227"/>
      <c r="AST11" s="227"/>
      <c r="ASU11" s="227"/>
      <c r="ASV11" s="227"/>
      <c r="ASW11" s="227"/>
      <c r="ASX11" s="227"/>
      <c r="ASY11" s="227"/>
      <c r="ASZ11" s="227"/>
      <c r="ATA11" s="227"/>
      <c r="ATB11" s="227"/>
      <c r="ATC11" s="227"/>
      <c r="ATD11" s="227"/>
      <c r="ATE11" s="227"/>
      <c r="ATF11" s="227"/>
      <c r="ATG11" s="227"/>
      <c r="ATH11" s="227"/>
      <c r="ATI11" s="227"/>
      <c r="ATJ11" s="227"/>
      <c r="ATK11" s="227"/>
      <c r="ATL11" s="227"/>
      <c r="ATM11" s="227"/>
      <c r="ATN11" s="227"/>
      <c r="ATO11" s="227"/>
      <c r="ATP11" s="227"/>
      <c r="ATQ11" s="227"/>
      <c r="ATR11" s="227"/>
      <c r="ATS11" s="227"/>
      <c r="ATT11" s="227"/>
      <c r="ATU11" s="227"/>
      <c r="ATV11" s="227"/>
      <c r="ATW11" s="227"/>
      <c r="ATX11" s="227"/>
      <c r="ATY11" s="227"/>
      <c r="ATZ11" s="227"/>
      <c r="AUA11" s="227"/>
      <c r="AUB11" s="227"/>
      <c r="AUC11" s="227"/>
      <c r="AUD11" s="227"/>
      <c r="AUE11" s="227"/>
      <c r="AUF11" s="227"/>
      <c r="AUG11" s="227"/>
      <c r="AUH11" s="227"/>
      <c r="AUI11" s="227"/>
      <c r="AUJ11" s="227"/>
      <c r="AUK11" s="227"/>
      <c r="AUL11" s="227"/>
      <c r="AUM11" s="227"/>
      <c r="AUN11" s="227"/>
      <c r="AUO11" s="227"/>
      <c r="AUP11" s="227"/>
      <c r="AUQ11" s="227"/>
      <c r="AUR11" s="227"/>
      <c r="AUS11" s="227"/>
      <c r="AUT11" s="227"/>
      <c r="AUU11" s="227"/>
      <c r="AUV11" s="227"/>
      <c r="AUW11" s="227"/>
      <c r="AUX11" s="227"/>
      <c r="AUY11" s="227"/>
      <c r="AUZ11" s="227"/>
      <c r="AVA11" s="227"/>
      <c r="AVB11" s="227"/>
      <c r="AVC11" s="227"/>
      <c r="AVD11" s="227"/>
      <c r="AVE11" s="227"/>
      <c r="AVF11" s="227"/>
      <c r="AVG11" s="227"/>
      <c r="AVH11" s="227"/>
      <c r="AVI11" s="227"/>
      <c r="AVJ11" s="227"/>
      <c r="AVK11" s="227"/>
      <c r="AVL11" s="227"/>
      <c r="AVM11" s="227"/>
      <c r="AVN11" s="227"/>
      <c r="AVO11" s="227"/>
      <c r="AVP11" s="227"/>
      <c r="AVQ11" s="227"/>
      <c r="AVR11" s="227"/>
      <c r="AVS11" s="227"/>
      <c r="AVT11" s="227"/>
      <c r="AVU11" s="227"/>
      <c r="AVV11" s="227"/>
      <c r="AVW11" s="227"/>
      <c r="AVX11" s="227"/>
      <c r="AVY11" s="227"/>
      <c r="AVZ11" s="227"/>
      <c r="AWA11" s="227"/>
      <c r="AWB11" s="227"/>
      <c r="AWC11" s="227"/>
      <c r="AWD11" s="227"/>
      <c r="AWE11" s="227"/>
      <c r="AWF11" s="227"/>
      <c r="AWG11" s="227"/>
      <c r="AWH11" s="227"/>
      <c r="AWI11" s="227"/>
      <c r="AWJ11" s="227"/>
      <c r="AWK11" s="227"/>
      <c r="AWL11" s="227"/>
      <c r="AWM11" s="227"/>
      <c r="AWN11" s="227"/>
      <c r="AWO11" s="227"/>
      <c r="AWP11" s="227"/>
      <c r="AWQ11" s="227"/>
      <c r="AWR11" s="227"/>
      <c r="AWS11" s="227"/>
      <c r="AWT11" s="227"/>
      <c r="AWU11" s="227"/>
      <c r="AWV11" s="227"/>
      <c r="AWW11" s="227"/>
      <c r="AWX11" s="227"/>
      <c r="AWY11" s="227"/>
      <c r="AWZ11" s="227"/>
      <c r="AXA11" s="227"/>
      <c r="AXB11" s="227"/>
      <c r="AXC11" s="227"/>
      <c r="AXD11" s="227"/>
      <c r="AXE11" s="227"/>
      <c r="AXF11" s="227"/>
      <c r="AXG11" s="227"/>
      <c r="AXH11" s="227"/>
      <c r="AXI11" s="227"/>
      <c r="AXJ11" s="227"/>
      <c r="AXK11" s="227"/>
      <c r="AXL11" s="227"/>
      <c r="AXM11" s="227"/>
      <c r="AXN11" s="227"/>
      <c r="AXO11" s="227"/>
      <c r="AXP11" s="227"/>
      <c r="AXQ11" s="227"/>
      <c r="AXR11" s="227"/>
      <c r="AXS11" s="227"/>
      <c r="AXT11" s="227"/>
      <c r="AXU11" s="227"/>
      <c r="AXV11" s="227"/>
      <c r="AXW11" s="227"/>
      <c r="AXX11" s="227"/>
      <c r="AXY11" s="227"/>
      <c r="AXZ11" s="227"/>
      <c r="AYA11" s="227"/>
      <c r="AYB11" s="227"/>
      <c r="AYC11" s="227"/>
      <c r="AYD11" s="227"/>
      <c r="AYE11" s="227"/>
      <c r="AYF11" s="227"/>
      <c r="AYG11" s="227"/>
      <c r="AYH11" s="227"/>
      <c r="AYI11" s="227"/>
      <c r="AYJ11" s="227"/>
      <c r="AYK11" s="227"/>
      <c r="AYL11" s="227"/>
      <c r="AYM11" s="227"/>
      <c r="AYN11" s="227"/>
      <c r="AYO11" s="227"/>
      <c r="AYP11" s="227"/>
      <c r="AYQ11" s="227"/>
      <c r="AYR11" s="227"/>
      <c r="AYS11" s="227"/>
      <c r="AYT11" s="227"/>
      <c r="AYU11" s="227"/>
      <c r="AYV11" s="227"/>
      <c r="AYW11" s="227"/>
      <c r="AYX11" s="227"/>
      <c r="AYY11" s="227"/>
      <c r="AYZ11" s="227"/>
      <c r="AZA11" s="227"/>
      <c r="AZB11" s="227"/>
      <c r="AZC11" s="227"/>
      <c r="AZD11" s="227"/>
      <c r="AZE11" s="227"/>
      <c r="AZF11" s="227"/>
      <c r="AZG11" s="227"/>
      <c r="AZH11" s="227"/>
      <c r="AZI11" s="227"/>
      <c r="AZJ11" s="227"/>
      <c r="AZK11" s="227"/>
      <c r="AZL11" s="227"/>
      <c r="AZM11" s="227"/>
      <c r="AZN11" s="227"/>
      <c r="AZO11" s="227"/>
      <c r="AZP11" s="227"/>
      <c r="AZQ11" s="227"/>
      <c r="AZR11" s="227"/>
      <c r="AZS11" s="227"/>
      <c r="AZT11" s="227"/>
      <c r="AZU11" s="227"/>
      <c r="AZV11" s="227"/>
      <c r="AZW11" s="227"/>
      <c r="AZX11" s="227"/>
      <c r="AZY11" s="227"/>
      <c r="AZZ11" s="227"/>
      <c r="BAA11" s="227"/>
      <c r="BAB11" s="227"/>
      <c r="BAC11" s="227"/>
      <c r="BAD11" s="227"/>
      <c r="BAE11" s="227"/>
      <c r="BAF11" s="227"/>
      <c r="BAG11" s="227"/>
      <c r="BAH11" s="227"/>
      <c r="BAI11" s="227"/>
      <c r="BAJ11" s="227"/>
      <c r="BAK11" s="227"/>
      <c r="BAL11" s="227"/>
      <c r="BAM11" s="227"/>
      <c r="BAN11" s="227"/>
      <c r="BAO11" s="227"/>
      <c r="BAP11" s="227"/>
      <c r="BAQ11" s="227"/>
      <c r="BAR11" s="227"/>
      <c r="BAS11" s="227"/>
      <c r="BAT11" s="227"/>
      <c r="BAU11" s="227"/>
      <c r="BAV11" s="227"/>
      <c r="BAW11" s="227"/>
      <c r="BAX11" s="227"/>
      <c r="BAY11" s="227"/>
      <c r="BAZ11" s="227"/>
      <c r="BBA11" s="227"/>
      <c r="BBB11" s="227"/>
      <c r="BBC11" s="227"/>
      <c r="BBD11" s="227"/>
      <c r="BBE11" s="227"/>
      <c r="BBF11" s="227"/>
      <c r="BBG11" s="227"/>
      <c r="BBH11" s="227"/>
      <c r="BBI11" s="227"/>
      <c r="BBJ11" s="227"/>
      <c r="BBK11" s="227"/>
      <c r="BBL11" s="227"/>
      <c r="BBM11" s="227"/>
      <c r="BBN11" s="227"/>
      <c r="BBO11" s="227"/>
      <c r="BBP11" s="227"/>
      <c r="BBQ11" s="227"/>
      <c r="BBR11" s="227"/>
      <c r="BBS11" s="227"/>
      <c r="BBT11" s="227"/>
      <c r="BBU11" s="227"/>
      <c r="BBV11" s="227"/>
      <c r="BBW11" s="227"/>
      <c r="BBX11" s="227"/>
      <c r="BBY11" s="227"/>
      <c r="BBZ11" s="227"/>
      <c r="BCA11" s="227"/>
      <c r="BCB11" s="227"/>
      <c r="BCC11" s="227"/>
      <c r="BCD11" s="227"/>
      <c r="BCE11" s="227"/>
      <c r="BCF11" s="227"/>
      <c r="BCG11" s="227"/>
      <c r="BCH11" s="227"/>
      <c r="BCI11" s="227"/>
      <c r="BCJ11" s="227"/>
      <c r="BCK11" s="227"/>
      <c r="BCL11" s="227"/>
      <c r="BCM11" s="227"/>
      <c r="BCN11" s="227"/>
      <c r="BCO11" s="227"/>
      <c r="BCP11" s="227"/>
      <c r="BCQ11" s="227"/>
      <c r="BCR11" s="227"/>
      <c r="BCS11" s="227"/>
      <c r="BCT11" s="227"/>
      <c r="BCU11" s="227"/>
      <c r="BCV11" s="227"/>
      <c r="BCW11" s="227"/>
      <c r="BCX11" s="227"/>
      <c r="BCY11" s="227"/>
      <c r="BCZ11" s="227"/>
      <c r="BDA11" s="227"/>
      <c r="BDB11" s="227"/>
      <c r="BDC11" s="227"/>
      <c r="BDD11" s="227"/>
      <c r="BDE11" s="227"/>
      <c r="BDF11" s="227"/>
      <c r="BDG11" s="227"/>
      <c r="BDH11" s="227"/>
      <c r="BDI11" s="227"/>
      <c r="BDJ11" s="227"/>
      <c r="BDK11" s="227"/>
      <c r="BDL11" s="227"/>
      <c r="BDM11" s="227"/>
      <c r="BDN11" s="227"/>
      <c r="BDO11" s="227"/>
      <c r="BDP11" s="227"/>
      <c r="BDQ11" s="227"/>
      <c r="BDR11" s="227"/>
      <c r="BDS11" s="227"/>
      <c r="BDT11" s="227"/>
      <c r="BDU11" s="227"/>
      <c r="BDV11" s="227"/>
      <c r="BDW11" s="227"/>
      <c r="BDX11" s="227"/>
      <c r="BDY11" s="227"/>
      <c r="BDZ11" s="227"/>
      <c r="BEA11" s="227"/>
      <c r="BEB11" s="227"/>
      <c r="BEC11" s="227"/>
      <c r="BED11" s="227"/>
      <c r="BEE11" s="227"/>
      <c r="BEF11" s="227"/>
      <c r="BEG11" s="227"/>
      <c r="BEH11" s="227"/>
      <c r="BEI11" s="227"/>
      <c r="BEJ11" s="227"/>
      <c r="BEK11" s="227"/>
      <c r="BEL11" s="227"/>
      <c r="BEM11" s="227"/>
      <c r="BEN11" s="227"/>
      <c r="BEO11" s="227"/>
      <c r="BEP11" s="227"/>
      <c r="BEQ11" s="227"/>
      <c r="BER11" s="227"/>
      <c r="BES11" s="227"/>
      <c r="BET11" s="227"/>
      <c r="BEU11" s="227"/>
      <c r="BEV11" s="227"/>
      <c r="BEW11" s="227"/>
      <c r="BEX11" s="227"/>
      <c r="BEY11" s="227"/>
      <c r="BEZ11" s="227"/>
      <c r="BFA11" s="227"/>
      <c r="BFB11" s="227"/>
      <c r="BFC11" s="227"/>
      <c r="BFD11" s="227"/>
      <c r="BFE11" s="227"/>
      <c r="BFF11" s="227"/>
      <c r="BFG11" s="227"/>
      <c r="BFH11" s="227"/>
      <c r="BFI11" s="227"/>
      <c r="BFJ11" s="227"/>
      <c r="BFK11" s="227"/>
      <c r="BFL11" s="227"/>
      <c r="BFM11" s="227"/>
      <c r="BFN11" s="227"/>
      <c r="BFO11" s="227"/>
      <c r="BFP11" s="227"/>
      <c r="BFQ11" s="227"/>
      <c r="BFR11" s="227"/>
      <c r="BFS11" s="227"/>
      <c r="BFT11" s="227"/>
      <c r="BFU11" s="227"/>
      <c r="BFV11" s="227"/>
      <c r="BFW11" s="227"/>
      <c r="BFX11" s="227"/>
      <c r="BFY11" s="227"/>
      <c r="BFZ11" s="227"/>
      <c r="BGA11" s="227"/>
      <c r="BGB11" s="227"/>
      <c r="BGC11" s="227"/>
      <c r="BGD11" s="227"/>
      <c r="BGE11" s="227"/>
      <c r="BGF11" s="227"/>
      <c r="BGG11" s="227"/>
      <c r="BGH11" s="227"/>
      <c r="BGI11" s="227"/>
      <c r="BGJ11" s="227"/>
      <c r="BGK11" s="227"/>
      <c r="BGL11" s="227"/>
      <c r="BGM11" s="227"/>
      <c r="BGN11" s="227"/>
      <c r="BGO11" s="227"/>
      <c r="BGP11" s="227"/>
      <c r="BGQ11" s="227"/>
      <c r="BGR11" s="227"/>
      <c r="BGS11" s="227"/>
      <c r="BGT11" s="227"/>
      <c r="BGU11" s="227"/>
      <c r="BGV11" s="227"/>
      <c r="BGW11" s="227"/>
      <c r="BGX11" s="227"/>
      <c r="BGY11" s="227"/>
      <c r="BGZ11" s="227"/>
      <c r="BHA11" s="227"/>
      <c r="BHB11" s="227"/>
      <c r="BHC11" s="227"/>
      <c r="BHD11" s="227"/>
      <c r="BHE11" s="227"/>
      <c r="BHF11" s="227"/>
      <c r="BHG11" s="227"/>
      <c r="BHH11" s="227"/>
      <c r="BHI11" s="227"/>
      <c r="BHJ11" s="227"/>
      <c r="BHK11" s="227"/>
      <c r="BHL11" s="227"/>
      <c r="BHM11" s="227"/>
      <c r="BHN11" s="227"/>
      <c r="BHO11" s="227"/>
      <c r="BHP11" s="227"/>
      <c r="BHQ11" s="227"/>
      <c r="BHR11" s="227"/>
      <c r="BHS11" s="227"/>
      <c r="BHT11" s="227"/>
      <c r="BHU11" s="227"/>
      <c r="BHV11" s="227"/>
      <c r="BHW11" s="227"/>
      <c r="BHX11" s="227"/>
      <c r="BHY11" s="227"/>
      <c r="BHZ11" s="227"/>
      <c r="BIA11" s="227"/>
      <c r="BIB11" s="227"/>
      <c r="BIC11" s="227"/>
      <c r="BID11" s="227"/>
      <c r="BIE11" s="227"/>
      <c r="BIF11" s="227"/>
      <c r="BIG11" s="227"/>
      <c r="BIH11" s="227"/>
      <c r="BII11" s="227"/>
      <c r="BIJ11" s="227"/>
      <c r="BIK11" s="227"/>
      <c r="BIL11" s="227"/>
      <c r="BIM11" s="227"/>
      <c r="BIN11" s="227"/>
      <c r="BIO11" s="227"/>
      <c r="BIP11" s="227"/>
      <c r="BIQ11" s="227"/>
      <c r="BIR11" s="227"/>
      <c r="BIS11" s="227"/>
      <c r="BIT11" s="227"/>
      <c r="BIU11" s="227"/>
      <c r="BIV11" s="227"/>
      <c r="BIW11" s="227"/>
      <c r="BIX11" s="227"/>
      <c r="BIY11" s="227"/>
      <c r="BIZ11" s="227"/>
      <c r="BJA11" s="227"/>
      <c r="BJB11" s="227"/>
      <c r="BJC11" s="227"/>
      <c r="BJD11" s="227"/>
      <c r="BJE11" s="227"/>
      <c r="BJF11" s="227"/>
      <c r="BJG11" s="227"/>
      <c r="BJH11" s="227"/>
      <c r="BJI11" s="227"/>
      <c r="BJJ11" s="227"/>
      <c r="BJK11" s="227"/>
      <c r="BJL11" s="227"/>
      <c r="BJM11" s="227"/>
      <c r="BJN11" s="227"/>
      <c r="BJO11" s="227"/>
      <c r="BJP11" s="227"/>
      <c r="BJQ11" s="227"/>
      <c r="BJR11" s="227"/>
      <c r="BJS11" s="227"/>
      <c r="BJT11" s="227"/>
      <c r="BJU11" s="227"/>
      <c r="BJV11" s="227"/>
      <c r="BJW11" s="227"/>
      <c r="BJX11" s="227"/>
      <c r="BJY11" s="227"/>
      <c r="BJZ11" s="227"/>
      <c r="BKA11" s="227"/>
      <c r="BKB11" s="227"/>
      <c r="BKC11" s="227"/>
      <c r="BKD11" s="227"/>
      <c r="BKE11" s="227"/>
      <c r="BKF11" s="227"/>
      <c r="BKG11" s="227"/>
      <c r="BKH11" s="227"/>
      <c r="BKI11" s="227"/>
      <c r="BKJ11" s="227"/>
      <c r="BKK11" s="227"/>
      <c r="BKL11" s="227"/>
      <c r="BKM11" s="227"/>
      <c r="BKN11" s="227"/>
      <c r="BKO11" s="227"/>
      <c r="BKP11" s="227"/>
      <c r="BKQ11" s="227"/>
      <c r="BKR11" s="227"/>
      <c r="BKS11" s="227"/>
      <c r="BKT11" s="227"/>
      <c r="BKU11" s="227"/>
      <c r="BKV11" s="227"/>
      <c r="BKW11" s="227"/>
      <c r="BKX11" s="227"/>
      <c r="BKY11" s="227"/>
      <c r="BKZ11" s="227"/>
      <c r="BLA11" s="227"/>
      <c r="BLB11" s="227"/>
      <c r="BLC11" s="227"/>
      <c r="BLD11" s="227"/>
      <c r="BLE11" s="227"/>
      <c r="BLF11" s="227"/>
      <c r="BLG11" s="227"/>
      <c r="BLH11" s="227"/>
      <c r="BLI11" s="227"/>
      <c r="BLJ11" s="227"/>
      <c r="BLK11" s="227"/>
      <c r="BLL11" s="227"/>
      <c r="BLM11" s="227"/>
      <c r="BLN11" s="227"/>
      <c r="BLO11" s="227"/>
      <c r="BLP11" s="227"/>
      <c r="BLQ11" s="227"/>
      <c r="BLR11" s="227"/>
      <c r="BLS11" s="227"/>
      <c r="BLT11" s="227"/>
      <c r="BLU11" s="227"/>
      <c r="BLV11" s="227"/>
      <c r="BLW11" s="227"/>
      <c r="BLX11" s="227"/>
      <c r="BLY11" s="227"/>
      <c r="BLZ11" s="227"/>
      <c r="BMA11" s="227"/>
      <c r="BMB11" s="227"/>
      <c r="BMC11" s="227"/>
      <c r="BMD11" s="227"/>
      <c r="BME11" s="227"/>
      <c r="BMF11" s="227"/>
      <c r="BMG11" s="227"/>
      <c r="BMH11" s="227"/>
      <c r="BMI11" s="227"/>
      <c r="BMJ11" s="227"/>
      <c r="BMK11" s="227"/>
      <c r="BML11" s="227"/>
      <c r="BMM11" s="227"/>
      <c r="BMN11" s="227"/>
      <c r="BMO11" s="227"/>
      <c r="BMP11" s="227"/>
      <c r="BMQ11" s="227"/>
      <c r="BMR11" s="227"/>
      <c r="BMS11" s="227"/>
      <c r="BMT11" s="227"/>
      <c r="BMU11" s="227"/>
      <c r="BMV11" s="227"/>
      <c r="BMW11" s="227"/>
      <c r="BMX11" s="227"/>
      <c r="BMY11" s="227"/>
      <c r="BMZ11" s="227"/>
      <c r="BNA11" s="227"/>
      <c r="BNB11" s="227"/>
      <c r="BNC11" s="227"/>
      <c r="BND11" s="227"/>
      <c r="BNE11" s="227"/>
      <c r="BNF11" s="227"/>
      <c r="BNG11" s="227"/>
      <c r="BNH11" s="227"/>
      <c r="BNI11" s="227"/>
      <c r="BNJ11" s="227"/>
      <c r="BNK11" s="227"/>
      <c r="BNL11" s="227"/>
      <c r="BNM11" s="227"/>
      <c r="BNN11" s="227"/>
      <c r="BNO11" s="227"/>
      <c r="BNP11" s="227"/>
      <c r="BNQ11" s="227"/>
      <c r="BNR11" s="227"/>
      <c r="BNS11" s="227"/>
      <c r="BNT11" s="227"/>
      <c r="BNU11" s="227"/>
      <c r="BNV11" s="227"/>
      <c r="BNW11" s="227"/>
      <c r="BNX11" s="227"/>
      <c r="BNY11" s="227"/>
      <c r="BNZ11" s="227"/>
      <c r="BOA11" s="227"/>
      <c r="BOB11" s="227"/>
      <c r="BOC11" s="227"/>
      <c r="BOD11" s="227"/>
      <c r="BOE11" s="227"/>
      <c r="BOF11" s="227"/>
      <c r="BOG11" s="227"/>
      <c r="BOH11" s="227"/>
      <c r="BOI11" s="227"/>
      <c r="BOJ11" s="227"/>
      <c r="BOK11" s="227"/>
      <c r="BOL11" s="227"/>
      <c r="BOM11" s="227"/>
      <c r="BON11" s="227"/>
      <c r="BOO11" s="227"/>
      <c r="BOP11" s="227"/>
      <c r="BOQ11" s="227"/>
      <c r="BOR11" s="227"/>
      <c r="BOS11" s="227"/>
      <c r="BOT11" s="227"/>
      <c r="BOU11" s="227"/>
      <c r="BOV11" s="227"/>
      <c r="BOW11" s="227"/>
      <c r="BOX11" s="227"/>
      <c r="BOY11" s="227"/>
      <c r="BOZ11" s="227"/>
      <c r="BPA11" s="227"/>
      <c r="BPB11" s="227"/>
      <c r="BPC11" s="227"/>
      <c r="BPD11" s="227"/>
      <c r="BPE11" s="227"/>
      <c r="BPF11" s="227"/>
      <c r="BPG11" s="227"/>
      <c r="BPH11" s="227"/>
      <c r="BPI11" s="227"/>
      <c r="BPJ11" s="227"/>
      <c r="BPK11" s="227"/>
      <c r="BPL11" s="227"/>
      <c r="BPM11" s="227"/>
      <c r="BPN11" s="227"/>
      <c r="BPO11" s="227"/>
      <c r="BPP11" s="227"/>
      <c r="BPQ11" s="227"/>
      <c r="BPR11" s="227"/>
      <c r="BPS11" s="227"/>
      <c r="BPT11" s="227"/>
      <c r="BPU11" s="227"/>
      <c r="BPV11" s="227"/>
      <c r="BPW11" s="227"/>
      <c r="BPX11" s="227"/>
      <c r="BPY11" s="227"/>
      <c r="BPZ11" s="227"/>
      <c r="BQA11" s="227"/>
      <c r="BQB11" s="227"/>
      <c r="BQC11" s="227"/>
      <c r="BQD11" s="227"/>
      <c r="BQE11" s="227"/>
      <c r="BQF11" s="227"/>
      <c r="BQG11" s="227"/>
      <c r="BQH11" s="227"/>
      <c r="BQI11" s="227"/>
      <c r="BQJ11" s="227"/>
      <c r="BQK11" s="227"/>
      <c r="BQL11" s="227"/>
      <c r="BQM11" s="227"/>
      <c r="BQN11" s="227"/>
      <c r="BQO11" s="227"/>
      <c r="BQP11" s="227"/>
      <c r="BQQ11" s="227"/>
      <c r="BQR11" s="227"/>
      <c r="BQS11" s="227"/>
      <c r="BQT11" s="227"/>
      <c r="BQU11" s="227"/>
      <c r="BQV11" s="227"/>
      <c r="BQW11" s="227"/>
      <c r="BQX11" s="227"/>
      <c r="BQY11" s="227"/>
      <c r="BQZ11" s="227"/>
      <c r="BRA11" s="227"/>
      <c r="BRB11" s="227"/>
      <c r="BRC11" s="227"/>
      <c r="BRD11" s="227"/>
      <c r="BRE11" s="227"/>
      <c r="BRF11" s="227"/>
      <c r="BRG11" s="227"/>
      <c r="BRH11" s="227"/>
      <c r="BRI11" s="227"/>
      <c r="BRJ11" s="227"/>
      <c r="BRK11" s="227"/>
      <c r="BRL11" s="227"/>
      <c r="BRM11" s="227"/>
      <c r="BRN11" s="227"/>
      <c r="BRO11" s="227"/>
      <c r="BRP11" s="227"/>
      <c r="BRQ11" s="227"/>
      <c r="BRR11" s="227"/>
      <c r="BRS11" s="227"/>
      <c r="BRT11" s="227"/>
      <c r="BRU11" s="227"/>
      <c r="BRV11" s="227"/>
      <c r="BRW11" s="227"/>
      <c r="BRX11" s="227"/>
      <c r="BRY11" s="227"/>
      <c r="BRZ11" s="227"/>
      <c r="BSA11" s="227"/>
      <c r="BSB11" s="227"/>
      <c r="BSC11" s="227"/>
      <c r="BSD11" s="227"/>
      <c r="BSE11" s="227"/>
      <c r="BSF11" s="227"/>
      <c r="BSG11" s="227"/>
      <c r="BSH11" s="227"/>
      <c r="BSI11" s="227"/>
      <c r="BSJ11" s="227"/>
      <c r="BSK11" s="227"/>
      <c r="BSL11" s="227"/>
      <c r="BSM11" s="227"/>
      <c r="BSN11" s="227"/>
      <c r="BSO11" s="227"/>
      <c r="BSP11" s="227"/>
      <c r="BSQ11" s="227"/>
      <c r="BSR11" s="227"/>
      <c r="BSS11" s="227"/>
      <c r="BST11" s="227"/>
      <c r="BSU11" s="227"/>
      <c r="BSV11" s="227"/>
      <c r="BSW11" s="227"/>
      <c r="BSX11" s="227"/>
      <c r="BSY11" s="227"/>
      <c r="BSZ11" s="227"/>
      <c r="BTA11" s="227"/>
      <c r="BTB11" s="227"/>
      <c r="BTC11" s="227"/>
      <c r="BTD11" s="227"/>
      <c r="BTE11" s="227"/>
      <c r="BTF11" s="227"/>
      <c r="BTG11" s="227"/>
      <c r="BTH11" s="227"/>
      <c r="BTI11" s="227"/>
      <c r="BTJ11" s="227"/>
      <c r="BTK11" s="227"/>
      <c r="BTL11" s="227"/>
      <c r="BTM11" s="227"/>
      <c r="BTN11" s="227"/>
      <c r="BTO11" s="227"/>
      <c r="BTP11" s="227"/>
      <c r="BTQ11" s="227"/>
      <c r="BTR11" s="227"/>
      <c r="BTS11" s="227"/>
      <c r="BTT11" s="227"/>
      <c r="BTU11" s="227"/>
      <c r="BTV11" s="227"/>
      <c r="BTW11" s="227"/>
      <c r="BTX11" s="227"/>
      <c r="BTY11" s="227"/>
      <c r="BTZ11" s="227"/>
      <c r="BUA11" s="227"/>
      <c r="BUB11" s="227"/>
      <c r="BUC11" s="227"/>
      <c r="BUD11" s="227"/>
      <c r="BUE11" s="227"/>
      <c r="BUF11" s="227"/>
      <c r="BUG11" s="227"/>
      <c r="BUH11" s="227"/>
      <c r="BUI11" s="227"/>
      <c r="BUJ11" s="227"/>
      <c r="BUK11" s="227"/>
      <c r="BUL11" s="227"/>
      <c r="BUM11" s="227"/>
      <c r="BUN11" s="227"/>
      <c r="BUO11" s="227"/>
      <c r="BUP11" s="227"/>
      <c r="BUQ11" s="227"/>
      <c r="BUR11" s="227"/>
      <c r="BUS11" s="227"/>
      <c r="BUT11" s="227"/>
      <c r="BUU11" s="227"/>
      <c r="BUV11" s="227"/>
      <c r="BUW11" s="227"/>
      <c r="BUX11" s="227"/>
      <c r="BUY11" s="227"/>
      <c r="BUZ11" s="227"/>
      <c r="BVA11" s="227"/>
      <c r="BVB11" s="227"/>
      <c r="BVC11" s="227"/>
      <c r="BVD11" s="227"/>
      <c r="BVE11" s="227"/>
      <c r="BVF11" s="227"/>
      <c r="BVG11" s="227"/>
      <c r="BVH11" s="227"/>
      <c r="BVI11" s="227"/>
      <c r="BVJ11" s="227"/>
      <c r="BVK11" s="227"/>
      <c r="BVL11" s="227"/>
      <c r="BVM11" s="227"/>
      <c r="BVN11" s="227"/>
      <c r="BVO11" s="227"/>
      <c r="BVP11" s="227"/>
      <c r="BVQ11" s="227"/>
      <c r="BVR11" s="227"/>
      <c r="BVS11" s="227"/>
      <c r="BVT11" s="227"/>
      <c r="BVU11" s="227"/>
      <c r="BVV11" s="227"/>
      <c r="BVW11" s="227"/>
      <c r="BVX11" s="227"/>
      <c r="BVY11" s="227"/>
      <c r="BVZ11" s="227"/>
      <c r="BWA11" s="227"/>
      <c r="BWB11" s="227"/>
      <c r="BWC11" s="227"/>
      <c r="BWD11" s="227"/>
      <c r="BWE11" s="227"/>
      <c r="BWF11" s="227"/>
      <c r="BWG11" s="227"/>
      <c r="BWH11" s="227"/>
      <c r="BWI11" s="227"/>
      <c r="BWJ11" s="227"/>
      <c r="BWK11" s="227"/>
      <c r="BWL11" s="227"/>
      <c r="BWM11" s="227"/>
      <c r="BWN11" s="227"/>
      <c r="BWO11" s="227"/>
      <c r="BWP11" s="227"/>
      <c r="BWQ11" s="227"/>
      <c r="BWR11" s="227"/>
      <c r="BWS11" s="227"/>
      <c r="BWT11" s="227"/>
      <c r="BWU11" s="227"/>
      <c r="BWV11" s="227"/>
      <c r="BWW11" s="227"/>
      <c r="BWX11" s="227"/>
      <c r="BWY11" s="227"/>
      <c r="BWZ11" s="227"/>
      <c r="BXA11" s="227"/>
      <c r="BXB11" s="227"/>
      <c r="BXC11" s="227"/>
      <c r="BXD11" s="227"/>
      <c r="BXE11" s="227"/>
      <c r="BXF11" s="227"/>
      <c r="BXG11" s="227"/>
      <c r="BXH11" s="227"/>
      <c r="BXI11" s="227"/>
      <c r="BXJ11" s="227"/>
      <c r="BXK11" s="227"/>
      <c r="BXL11" s="227"/>
      <c r="BXM11" s="227"/>
      <c r="BXN11" s="227"/>
      <c r="BXO11" s="227"/>
      <c r="BXP11" s="227"/>
      <c r="BXQ11" s="227"/>
      <c r="BXR11" s="227"/>
      <c r="BXS11" s="227"/>
      <c r="BXT11" s="227"/>
      <c r="BXU11" s="227"/>
      <c r="BXV11" s="227"/>
      <c r="BXW11" s="227"/>
      <c r="BXX11" s="227"/>
      <c r="BXY11" s="227"/>
      <c r="BXZ11" s="227"/>
      <c r="BYA11" s="227"/>
      <c r="BYB11" s="227"/>
      <c r="BYC11" s="227"/>
      <c r="BYD11" s="227"/>
      <c r="BYE11" s="227"/>
      <c r="BYF11" s="227"/>
      <c r="BYG11" s="227"/>
      <c r="BYH11" s="227"/>
      <c r="BYI11" s="227"/>
      <c r="BYJ11" s="227"/>
      <c r="BYK11" s="227"/>
      <c r="BYL11" s="227"/>
      <c r="BYM11" s="227"/>
      <c r="BYN11" s="227"/>
      <c r="BYO11" s="227"/>
      <c r="BYP11" s="227"/>
      <c r="BYQ11" s="227"/>
      <c r="BYR11" s="227"/>
      <c r="BYS11" s="227"/>
      <c r="BYT11" s="227"/>
      <c r="BYU11" s="227"/>
      <c r="BYV11" s="227"/>
      <c r="BYW11" s="227"/>
      <c r="BYX11" s="227"/>
      <c r="BYY11" s="227"/>
      <c r="BYZ11" s="227"/>
      <c r="BZA11" s="227"/>
      <c r="BZB11" s="227"/>
      <c r="BZC11" s="227"/>
      <c r="BZD11" s="227"/>
      <c r="BZE11" s="227"/>
      <c r="BZF11" s="227"/>
      <c r="BZG11" s="227"/>
      <c r="BZH11" s="227"/>
      <c r="BZI11" s="227"/>
      <c r="BZJ11" s="227"/>
      <c r="BZK11" s="227"/>
      <c r="BZL11" s="227"/>
      <c r="BZM11" s="227"/>
      <c r="BZN11" s="227"/>
      <c r="BZO11" s="227"/>
      <c r="BZP11" s="227"/>
      <c r="BZQ11" s="227"/>
      <c r="BZR11" s="227"/>
      <c r="BZS11" s="227"/>
      <c r="BZT11" s="227"/>
      <c r="BZU11" s="227"/>
      <c r="BZV11" s="227"/>
      <c r="BZW11" s="227"/>
      <c r="BZX11" s="227"/>
      <c r="BZY11" s="227"/>
      <c r="BZZ11" s="227"/>
      <c r="CAA11" s="227"/>
      <c r="CAB11" s="227"/>
      <c r="CAC11" s="227"/>
      <c r="CAD11" s="227"/>
      <c r="CAE11" s="227"/>
      <c r="CAF11" s="227"/>
      <c r="CAG11" s="227"/>
      <c r="CAH11" s="227"/>
      <c r="CAI11" s="227"/>
      <c r="CAJ11" s="227"/>
      <c r="CAK11" s="227"/>
      <c r="CAL11" s="227"/>
      <c r="CAM11" s="227"/>
      <c r="CAN11" s="227"/>
      <c r="CAO11" s="227"/>
      <c r="CAP11" s="227"/>
      <c r="CAQ11" s="227"/>
      <c r="CAR11" s="227"/>
      <c r="CAS11" s="227"/>
      <c r="CAT11" s="227"/>
      <c r="CAU11" s="227"/>
      <c r="CAV11" s="227"/>
      <c r="CAW11" s="227"/>
      <c r="CAX11" s="227"/>
      <c r="CAY11" s="227"/>
      <c r="CAZ11" s="227"/>
      <c r="CBA11" s="227"/>
      <c r="CBB11" s="227"/>
      <c r="CBC11" s="227"/>
      <c r="CBD11" s="227"/>
      <c r="CBE11" s="227"/>
      <c r="CBF11" s="227"/>
      <c r="CBG11" s="227"/>
      <c r="CBH11" s="227"/>
      <c r="CBI11" s="227"/>
      <c r="CBJ11" s="227"/>
      <c r="CBK11" s="227"/>
      <c r="CBL11" s="227"/>
      <c r="CBM11" s="227"/>
      <c r="CBN11" s="227"/>
      <c r="CBO11" s="227"/>
      <c r="CBP11" s="227"/>
      <c r="CBQ11" s="227"/>
      <c r="CBR11" s="227"/>
      <c r="CBS11" s="227"/>
      <c r="CBT11" s="227"/>
      <c r="CBU11" s="227"/>
      <c r="CBV11" s="227"/>
      <c r="CBW11" s="227"/>
      <c r="CBX11" s="227"/>
      <c r="CBY11" s="227"/>
      <c r="CBZ11" s="227"/>
      <c r="CCA11" s="227"/>
      <c r="CCB11" s="227"/>
      <c r="CCC11" s="227"/>
      <c r="CCD11" s="227"/>
      <c r="CCE11" s="227"/>
      <c r="CCF11" s="227"/>
      <c r="CCG11" s="227"/>
      <c r="CCH11" s="227"/>
      <c r="CCI11" s="227"/>
      <c r="CCJ11" s="227"/>
      <c r="CCK11" s="227"/>
      <c r="CCL11" s="227"/>
      <c r="CCM11" s="227"/>
      <c r="CCN11" s="227"/>
      <c r="CCO11" s="227"/>
      <c r="CCP11" s="227"/>
      <c r="CCQ11" s="227"/>
      <c r="CCR11" s="227"/>
      <c r="CCS11" s="227"/>
      <c r="CCT11" s="227"/>
      <c r="CCU11" s="227"/>
      <c r="CCV11" s="227"/>
      <c r="CCW11" s="227"/>
      <c r="CCX11" s="227"/>
      <c r="CCY11" s="227"/>
      <c r="CCZ11" s="227"/>
      <c r="CDA11" s="227"/>
      <c r="CDB11" s="227"/>
      <c r="CDC11" s="227"/>
      <c r="CDD11" s="227"/>
      <c r="CDE11" s="227"/>
      <c r="CDF11" s="227"/>
      <c r="CDG11" s="227"/>
      <c r="CDH11" s="227"/>
      <c r="CDI11" s="227"/>
      <c r="CDJ11" s="227"/>
      <c r="CDK11" s="227"/>
      <c r="CDL11" s="227"/>
      <c r="CDM11" s="227"/>
      <c r="CDN11" s="227"/>
      <c r="CDO11" s="227"/>
      <c r="CDP11" s="227"/>
      <c r="CDQ11" s="227"/>
      <c r="CDR11" s="227"/>
      <c r="CDS11" s="227"/>
      <c r="CDT11" s="227"/>
      <c r="CDU11" s="227"/>
      <c r="CDV11" s="227"/>
      <c r="CDW11" s="227"/>
      <c r="CDX11" s="227"/>
      <c r="CDY11" s="227"/>
      <c r="CDZ11" s="227"/>
      <c r="CEA11" s="227"/>
      <c r="CEB11" s="227"/>
      <c r="CEC11" s="227"/>
      <c r="CED11" s="227"/>
      <c r="CEE11" s="227"/>
      <c r="CEF11" s="227"/>
      <c r="CEG11" s="227"/>
      <c r="CEH11" s="227"/>
      <c r="CEI11" s="227"/>
      <c r="CEJ11" s="227"/>
      <c r="CEK11" s="227"/>
      <c r="CEL11" s="227"/>
      <c r="CEM11" s="227"/>
      <c r="CEN11" s="227"/>
      <c r="CEO11" s="227"/>
      <c r="CEP11" s="227"/>
      <c r="CEQ11" s="227"/>
      <c r="CER11" s="227"/>
      <c r="CES11" s="227"/>
      <c r="CET11" s="227"/>
      <c r="CEU11" s="227"/>
      <c r="CEV11" s="227"/>
      <c r="CEW11" s="227"/>
      <c r="CEX11" s="227"/>
      <c r="CEY11" s="227"/>
      <c r="CEZ11" s="227"/>
      <c r="CFA11" s="227"/>
      <c r="CFB11" s="227"/>
      <c r="CFC11" s="227"/>
      <c r="CFD11" s="227"/>
      <c r="CFE11" s="227"/>
      <c r="CFF11" s="227"/>
      <c r="CFG11" s="227"/>
      <c r="CFH11" s="227"/>
      <c r="CFI11" s="227"/>
      <c r="CFJ11" s="227"/>
    </row>
    <row r="12" spans="1:2194" s="305" customFormat="1" ht="39.950000000000003" customHeight="1">
      <c r="A12" s="207"/>
      <c r="B12" s="298">
        <v>2</v>
      </c>
      <c r="C12" s="299"/>
      <c r="D12" s="299"/>
      <c r="E12" s="300"/>
      <c r="F12" s="299"/>
      <c r="G12" s="300"/>
      <c r="H12" s="301"/>
      <c r="I12" s="306"/>
      <c r="J12" s="301"/>
      <c r="K12" s="135"/>
      <c r="L12" s="300"/>
      <c r="M12" s="303"/>
      <c r="N12" s="292"/>
      <c r="O12" s="292"/>
      <c r="P12" s="491"/>
      <c r="Q12" s="491"/>
      <c r="R12" s="304" t="s">
        <v>156</v>
      </c>
      <c r="S12" s="291"/>
      <c r="T12" s="308">
        <f ca="1">IF(ISERROR(SUM(AH12+AI12+AJ12)*AT12),0,SUM(AH12+AI12+AJ12)*AT12)</f>
        <v>0</v>
      </c>
      <c r="U12" s="384"/>
      <c r="V12" s="384">
        <f t="shared" si="1"/>
        <v>0</v>
      </c>
      <c r="W12" s="384"/>
      <c r="X12" s="384">
        <f>$U$4</f>
        <v>0</v>
      </c>
      <c r="Y12" s="384"/>
      <c r="Z12" s="386"/>
      <c r="AA12" s="384" t="s">
        <v>278</v>
      </c>
      <c r="AB12" s="387"/>
      <c r="AC12" s="384"/>
      <c r="AD12" s="384"/>
      <c r="AE12" s="384" t="e">
        <f t="shared" ref="AE12:AE75" si="4">VLOOKUP(H12,$AK$11:$AM$12,3,FALSE)</f>
        <v>#N/A</v>
      </c>
      <c r="AF12" s="384"/>
      <c r="AG12" s="384" t="s">
        <v>134</v>
      </c>
      <c r="AH12" s="384" t="e">
        <f t="shared" ref="AH12:AH75" si="5">VLOOKUP(H12,$AK$11:$AL$12,2,FALSE)</f>
        <v>#N/A</v>
      </c>
      <c r="AI12" s="384">
        <f t="shared" si="2"/>
        <v>0</v>
      </c>
      <c r="AJ12" s="384">
        <f t="shared" si="3"/>
        <v>0</v>
      </c>
      <c r="AK12" s="384" t="s">
        <v>343</v>
      </c>
      <c r="AL12" s="384">
        <v>0.06</v>
      </c>
      <c r="AM12" s="385" t="s">
        <v>337</v>
      </c>
      <c r="AN12" s="384" t="s">
        <v>290</v>
      </c>
      <c r="AO12" s="384">
        <v>1</v>
      </c>
      <c r="AP12" s="384" t="s">
        <v>177</v>
      </c>
      <c r="AQ12" s="384">
        <v>0</v>
      </c>
      <c r="AR12" s="388">
        <v>45838</v>
      </c>
      <c r="AS12" s="388">
        <f t="shared" ref="AS12:AS75" ca="1" si="6">TODAY()</f>
        <v>45547</v>
      </c>
      <c r="AT12" s="384">
        <f ca="1">SUM(AR12-AS12)/30</f>
        <v>9.6999999999999993</v>
      </c>
      <c r="AU12" s="384"/>
      <c r="AV12" s="384"/>
      <c r="AW12" s="384"/>
      <c r="AX12" s="384"/>
      <c r="AY12" s="384"/>
      <c r="AZ12" s="384"/>
      <c r="BA12" s="384"/>
      <c r="BB12" s="384"/>
      <c r="BC12" s="384"/>
      <c r="BD12" s="384"/>
      <c r="BE12" s="384"/>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c r="GQ12" s="227"/>
      <c r="GR12" s="227"/>
      <c r="GS12" s="227"/>
      <c r="GT12" s="227"/>
      <c r="GU12" s="227"/>
      <c r="GV12" s="227"/>
      <c r="GW12" s="227"/>
      <c r="GX12" s="227"/>
      <c r="GY12" s="227"/>
      <c r="GZ12" s="227"/>
      <c r="HA12" s="227"/>
      <c r="HB12" s="227"/>
      <c r="HC12" s="227"/>
      <c r="HD12" s="227"/>
      <c r="HE12" s="227"/>
      <c r="HF12" s="227"/>
      <c r="HG12" s="227"/>
      <c r="HH12" s="227"/>
      <c r="HI12" s="227"/>
      <c r="HJ12" s="227"/>
      <c r="HK12" s="227"/>
      <c r="HL12" s="227"/>
      <c r="HM12" s="227"/>
      <c r="HN12" s="227"/>
      <c r="HO12" s="227"/>
      <c r="HP12" s="227"/>
      <c r="HQ12" s="227"/>
      <c r="HR12" s="227"/>
      <c r="HS12" s="227"/>
      <c r="HT12" s="227"/>
      <c r="HU12" s="227"/>
      <c r="HV12" s="227"/>
      <c r="HW12" s="227"/>
      <c r="HX12" s="227"/>
      <c r="HY12" s="227"/>
      <c r="HZ12" s="227"/>
      <c r="IA12" s="227"/>
      <c r="IB12" s="227"/>
      <c r="IC12" s="227"/>
      <c r="ID12" s="227"/>
      <c r="IE12" s="227"/>
      <c r="IF12" s="227"/>
      <c r="IG12" s="227"/>
      <c r="IH12" s="227"/>
      <c r="II12" s="227"/>
      <c r="IJ12" s="227"/>
      <c r="IK12" s="227"/>
      <c r="IL12" s="227"/>
      <c r="IM12" s="227"/>
      <c r="IN12" s="227"/>
      <c r="IO12" s="227"/>
      <c r="IP12" s="227"/>
      <c r="IQ12" s="227"/>
      <c r="IR12" s="227"/>
      <c r="IS12" s="227"/>
      <c r="IT12" s="227"/>
      <c r="IU12" s="227"/>
      <c r="IV12" s="227"/>
      <c r="IW12" s="227"/>
      <c r="IX12" s="227"/>
      <c r="IY12" s="227"/>
      <c r="IZ12" s="227"/>
      <c r="JA12" s="227"/>
      <c r="JB12" s="227"/>
      <c r="JC12" s="227"/>
      <c r="JD12" s="227"/>
      <c r="JE12" s="227"/>
      <c r="JF12" s="227"/>
      <c r="JG12" s="227"/>
      <c r="JH12" s="227"/>
      <c r="JI12" s="227"/>
      <c r="JJ12" s="227"/>
      <c r="JK12" s="227"/>
      <c r="JL12" s="227"/>
      <c r="JM12" s="227"/>
      <c r="JN12" s="227"/>
      <c r="JO12" s="227"/>
      <c r="JP12" s="227"/>
      <c r="JQ12" s="227"/>
      <c r="JR12" s="227"/>
      <c r="JS12" s="227"/>
      <c r="JT12" s="227"/>
      <c r="JU12" s="227"/>
      <c r="JV12" s="227"/>
      <c r="JW12" s="227"/>
      <c r="JX12" s="227"/>
      <c r="JY12" s="227"/>
      <c r="JZ12" s="227"/>
      <c r="KA12" s="227"/>
      <c r="KB12" s="227"/>
      <c r="KC12" s="227"/>
      <c r="KD12" s="227"/>
      <c r="KE12" s="227"/>
      <c r="KF12" s="227"/>
      <c r="KG12" s="227"/>
      <c r="KH12" s="227"/>
      <c r="KI12" s="227"/>
      <c r="KJ12" s="227"/>
      <c r="KK12" s="227"/>
      <c r="KL12" s="227"/>
      <c r="KM12" s="227"/>
      <c r="KN12" s="227"/>
      <c r="KO12" s="227"/>
      <c r="KP12" s="227"/>
      <c r="KQ12" s="227"/>
      <c r="KR12" s="227"/>
      <c r="KS12" s="227"/>
      <c r="KT12" s="227"/>
      <c r="KU12" s="227"/>
      <c r="KV12" s="227"/>
      <c r="KW12" s="227"/>
      <c r="KX12" s="227"/>
      <c r="KY12" s="227"/>
      <c r="KZ12" s="227"/>
      <c r="LA12" s="227"/>
      <c r="LB12" s="227"/>
      <c r="LC12" s="227"/>
      <c r="LD12" s="227"/>
      <c r="LE12" s="227"/>
      <c r="LF12" s="227"/>
      <c r="LG12" s="227"/>
      <c r="LH12" s="227"/>
      <c r="LI12" s="227"/>
      <c r="LJ12" s="227"/>
      <c r="LK12" s="227"/>
      <c r="LL12" s="227"/>
      <c r="LM12" s="227"/>
      <c r="LN12" s="227"/>
      <c r="LO12" s="227"/>
      <c r="LP12" s="227"/>
      <c r="LQ12" s="227"/>
      <c r="LR12" s="227"/>
      <c r="LS12" s="227"/>
      <c r="LT12" s="227"/>
      <c r="LU12" s="227"/>
      <c r="LV12" s="227"/>
      <c r="LW12" s="227"/>
      <c r="LX12" s="227"/>
      <c r="LY12" s="227"/>
      <c r="LZ12" s="227"/>
      <c r="MA12" s="227"/>
      <c r="MB12" s="227"/>
      <c r="MC12" s="227"/>
      <c r="MD12" s="227"/>
      <c r="ME12" s="227"/>
      <c r="MF12" s="227"/>
      <c r="MG12" s="227"/>
      <c r="MH12" s="227"/>
      <c r="MI12" s="227"/>
      <c r="MJ12" s="227"/>
      <c r="MK12" s="227"/>
      <c r="ML12" s="227"/>
      <c r="MM12" s="227"/>
      <c r="MN12" s="227"/>
      <c r="MO12" s="227"/>
      <c r="MP12" s="227"/>
      <c r="MQ12" s="227"/>
      <c r="MR12" s="227"/>
      <c r="MS12" s="227"/>
      <c r="MT12" s="227"/>
      <c r="MU12" s="227"/>
      <c r="MV12" s="227"/>
      <c r="MW12" s="227"/>
      <c r="MX12" s="227"/>
      <c r="MY12" s="227"/>
      <c r="MZ12" s="227"/>
      <c r="NA12" s="227"/>
      <c r="NB12" s="227"/>
      <c r="NC12" s="227"/>
      <c r="ND12" s="227"/>
      <c r="NE12" s="227"/>
      <c r="NF12" s="227"/>
      <c r="NG12" s="227"/>
      <c r="NH12" s="227"/>
      <c r="NI12" s="227"/>
      <c r="NJ12" s="227"/>
      <c r="NK12" s="227"/>
      <c r="NL12" s="227"/>
      <c r="NM12" s="227"/>
      <c r="NN12" s="227"/>
      <c r="NO12" s="227"/>
      <c r="NP12" s="227"/>
      <c r="NQ12" s="227"/>
      <c r="NR12" s="227"/>
      <c r="NS12" s="227"/>
      <c r="NT12" s="227"/>
      <c r="NU12" s="227"/>
      <c r="NV12" s="227"/>
      <c r="NW12" s="227"/>
      <c r="NX12" s="227"/>
      <c r="NY12" s="227"/>
      <c r="NZ12" s="227"/>
      <c r="OA12" s="227"/>
      <c r="OB12" s="227"/>
      <c r="OC12" s="227"/>
      <c r="OD12" s="227"/>
      <c r="OE12" s="227"/>
      <c r="OF12" s="227"/>
      <c r="OG12" s="227"/>
      <c r="OH12" s="227"/>
      <c r="OI12" s="227"/>
      <c r="OJ12" s="227"/>
      <c r="OK12" s="227"/>
      <c r="OL12" s="227"/>
      <c r="OM12" s="227"/>
      <c r="ON12" s="227"/>
      <c r="OO12" s="227"/>
      <c r="OP12" s="227"/>
      <c r="OQ12" s="227"/>
      <c r="OR12" s="227"/>
      <c r="OS12" s="227"/>
      <c r="OT12" s="227"/>
      <c r="OU12" s="227"/>
      <c r="OV12" s="227"/>
      <c r="OW12" s="227"/>
      <c r="OX12" s="227"/>
      <c r="OY12" s="227"/>
      <c r="OZ12" s="227"/>
      <c r="PA12" s="227"/>
      <c r="PB12" s="227"/>
      <c r="PC12" s="227"/>
      <c r="PD12" s="227"/>
      <c r="PE12" s="227"/>
      <c r="PF12" s="227"/>
      <c r="PG12" s="227"/>
      <c r="PH12" s="227"/>
      <c r="PI12" s="227"/>
      <c r="PJ12" s="227"/>
      <c r="PK12" s="227"/>
      <c r="PL12" s="227"/>
      <c r="PM12" s="227"/>
      <c r="PN12" s="227"/>
      <c r="PO12" s="227"/>
      <c r="PP12" s="227"/>
      <c r="PQ12" s="227"/>
      <c r="PR12" s="227"/>
      <c r="PS12" s="227"/>
      <c r="PT12" s="227"/>
      <c r="PU12" s="227"/>
      <c r="PV12" s="227"/>
      <c r="PW12" s="227"/>
      <c r="PX12" s="227"/>
      <c r="PY12" s="227"/>
      <c r="PZ12" s="227"/>
      <c r="QA12" s="227"/>
      <c r="QB12" s="227"/>
      <c r="QC12" s="227"/>
      <c r="QD12" s="227"/>
      <c r="QE12" s="227"/>
      <c r="QF12" s="227"/>
      <c r="QG12" s="227"/>
      <c r="QH12" s="227"/>
      <c r="QI12" s="227"/>
      <c r="QJ12" s="227"/>
      <c r="QK12" s="227"/>
      <c r="QL12" s="227"/>
      <c r="QM12" s="227"/>
      <c r="QN12" s="227"/>
      <c r="QO12" s="227"/>
      <c r="QP12" s="227"/>
      <c r="QQ12" s="227"/>
      <c r="QR12" s="227"/>
      <c r="QS12" s="227"/>
      <c r="QT12" s="227"/>
      <c r="QU12" s="227"/>
      <c r="QV12" s="227"/>
      <c r="QW12" s="227"/>
      <c r="QX12" s="227"/>
      <c r="QY12" s="227"/>
      <c r="QZ12" s="227"/>
      <c r="RA12" s="227"/>
      <c r="RB12" s="227"/>
      <c r="RC12" s="227"/>
      <c r="RD12" s="227"/>
      <c r="RE12" s="227"/>
      <c r="RF12" s="227"/>
      <c r="RG12" s="227"/>
      <c r="RH12" s="227"/>
      <c r="RI12" s="227"/>
      <c r="RJ12" s="227"/>
      <c r="RK12" s="227"/>
      <c r="RL12" s="227"/>
      <c r="RM12" s="227"/>
      <c r="RN12" s="227"/>
      <c r="RO12" s="227"/>
      <c r="RP12" s="227"/>
      <c r="RQ12" s="227"/>
      <c r="RR12" s="227"/>
      <c r="RS12" s="227"/>
      <c r="RT12" s="227"/>
      <c r="RU12" s="227"/>
      <c r="RV12" s="227"/>
      <c r="RW12" s="227"/>
      <c r="RX12" s="227"/>
      <c r="RY12" s="227"/>
      <c r="RZ12" s="227"/>
      <c r="SA12" s="227"/>
      <c r="SB12" s="227"/>
      <c r="SC12" s="227"/>
      <c r="SD12" s="227"/>
      <c r="SE12" s="227"/>
      <c r="SF12" s="227"/>
      <c r="SG12" s="227"/>
      <c r="SH12" s="227"/>
      <c r="SI12" s="227"/>
      <c r="SJ12" s="227"/>
      <c r="SK12" s="227"/>
      <c r="SL12" s="227"/>
      <c r="SM12" s="227"/>
      <c r="SN12" s="227"/>
      <c r="SO12" s="227"/>
      <c r="SP12" s="227"/>
      <c r="SQ12" s="227"/>
      <c r="SR12" s="227"/>
      <c r="SS12" s="227"/>
      <c r="ST12" s="227"/>
      <c r="SU12" s="227"/>
      <c r="SV12" s="227"/>
      <c r="SW12" s="227"/>
      <c r="SX12" s="227"/>
      <c r="SY12" s="227"/>
      <c r="SZ12" s="227"/>
      <c r="TA12" s="227"/>
      <c r="TB12" s="227"/>
      <c r="TC12" s="227"/>
      <c r="TD12" s="227"/>
      <c r="TE12" s="227"/>
      <c r="TF12" s="227"/>
      <c r="TG12" s="227"/>
      <c r="TH12" s="227"/>
      <c r="TI12" s="227"/>
      <c r="TJ12" s="227"/>
      <c r="TK12" s="227"/>
      <c r="TL12" s="227"/>
      <c r="TM12" s="227"/>
      <c r="TN12" s="227"/>
      <c r="TO12" s="227"/>
      <c r="TP12" s="227"/>
      <c r="TQ12" s="227"/>
      <c r="TR12" s="227"/>
      <c r="TS12" s="227"/>
      <c r="TT12" s="227"/>
      <c r="TU12" s="227"/>
      <c r="TV12" s="227"/>
      <c r="TW12" s="227"/>
      <c r="TX12" s="227"/>
      <c r="TY12" s="227"/>
      <c r="TZ12" s="227"/>
      <c r="UA12" s="227"/>
      <c r="UB12" s="227"/>
      <c r="UC12" s="227"/>
      <c r="UD12" s="227"/>
      <c r="UE12" s="227"/>
      <c r="UF12" s="227"/>
      <c r="UG12" s="227"/>
      <c r="UH12" s="227"/>
      <c r="UI12" s="227"/>
      <c r="UJ12" s="227"/>
      <c r="UK12" s="227"/>
      <c r="UL12" s="227"/>
      <c r="UM12" s="227"/>
      <c r="UN12" s="227"/>
      <c r="UO12" s="227"/>
      <c r="UP12" s="227"/>
      <c r="UQ12" s="227"/>
      <c r="UR12" s="227"/>
      <c r="US12" s="227"/>
      <c r="UT12" s="227"/>
      <c r="UU12" s="227"/>
      <c r="UV12" s="227"/>
      <c r="UW12" s="227"/>
      <c r="UX12" s="227"/>
      <c r="UY12" s="227"/>
      <c r="UZ12" s="227"/>
      <c r="VA12" s="227"/>
      <c r="VB12" s="227"/>
      <c r="VC12" s="227"/>
      <c r="VD12" s="227"/>
      <c r="VE12" s="227"/>
      <c r="VF12" s="227"/>
      <c r="VG12" s="227"/>
      <c r="VH12" s="227"/>
      <c r="VI12" s="227"/>
      <c r="VJ12" s="227"/>
      <c r="VK12" s="227"/>
      <c r="VL12" s="227"/>
      <c r="VM12" s="227"/>
      <c r="VN12" s="227"/>
      <c r="VO12" s="227"/>
      <c r="VP12" s="227"/>
      <c r="VQ12" s="227"/>
      <c r="VR12" s="227"/>
      <c r="VS12" s="227"/>
      <c r="VT12" s="227"/>
      <c r="VU12" s="227"/>
      <c r="VV12" s="227"/>
      <c r="VW12" s="227"/>
      <c r="VX12" s="227"/>
      <c r="VY12" s="227"/>
      <c r="VZ12" s="227"/>
      <c r="WA12" s="227"/>
      <c r="WB12" s="227"/>
      <c r="WC12" s="227"/>
      <c r="WD12" s="227"/>
      <c r="WE12" s="227"/>
      <c r="WF12" s="227"/>
      <c r="WG12" s="227"/>
      <c r="WH12" s="227"/>
      <c r="WI12" s="227"/>
      <c r="WJ12" s="227"/>
      <c r="WK12" s="227"/>
      <c r="WL12" s="227"/>
      <c r="WM12" s="227"/>
      <c r="WN12" s="227"/>
      <c r="WO12" s="227"/>
      <c r="WP12" s="227"/>
      <c r="WQ12" s="227"/>
      <c r="WR12" s="227"/>
      <c r="WS12" s="227"/>
      <c r="WT12" s="227"/>
      <c r="WU12" s="227"/>
      <c r="WV12" s="227"/>
      <c r="WW12" s="227"/>
      <c r="WX12" s="227"/>
      <c r="WY12" s="227"/>
      <c r="WZ12" s="227"/>
      <c r="XA12" s="227"/>
      <c r="XB12" s="227"/>
      <c r="XC12" s="227"/>
      <c r="XD12" s="227"/>
      <c r="XE12" s="227"/>
      <c r="XF12" s="227"/>
      <c r="XG12" s="227"/>
      <c r="XH12" s="227"/>
      <c r="XI12" s="227"/>
      <c r="XJ12" s="227"/>
      <c r="XK12" s="227"/>
      <c r="XL12" s="227"/>
      <c r="XM12" s="227"/>
      <c r="XN12" s="227"/>
      <c r="XO12" s="227"/>
      <c r="XP12" s="227"/>
      <c r="XQ12" s="227"/>
      <c r="XR12" s="227"/>
      <c r="XS12" s="227"/>
      <c r="XT12" s="227"/>
      <c r="XU12" s="227"/>
      <c r="XV12" s="227"/>
      <c r="XW12" s="227"/>
      <c r="XX12" s="227"/>
      <c r="XY12" s="227"/>
      <c r="XZ12" s="227"/>
      <c r="YA12" s="227"/>
      <c r="YB12" s="227"/>
      <c r="YC12" s="227"/>
      <c r="YD12" s="227"/>
      <c r="YE12" s="227"/>
      <c r="YF12" s="227"/>
      <c r="YG12" s="227"/>
      <c r="YH12" s="227"/>
      <c r="YI12" s="227"/>
      <c r="YJ12" s="227"/>
      <c r="YK12" s="227"/>
      <c r="YL12" s="227"/>
      <c r="YM12" s="227"/>
      <c r="YN12" s="227"/>
      <c r="YO12" s="227"/>
      <c r="YP12" s="227"/>
      <c r="YQ12" s="227"/>
      <c r="YR12" s="227"/>
      <c r="YS12" s="227"/>
      <c r="YT12" s="227"/>
      <c r="YU12" s="227"/>
      <c r="YV12" s="227"/>
      <c r="YW12" s="227"/>
      <c r="YX12" s="227"/>
      <c r="YY12" s="227"/>
      <c r="YZ12" s="227"/>
      <c r="ZA12" s="227"/>
      <c r="ZB12" s="227"/>
      <c r="ZC12" s="227"/>
      <c r="ZD12" s="227"/>
      <c r="ZE12" s="227"/>
      <c r="ZF12" s="227"/>
      <c r="ZG12" s="227"/>
      <c r="ZH12" s="227"/>
      <c r="ZI12" s="227"/>
      <c r="ZJ12" s="227"/>
      <c r="ZK12" s="227"/>
      <c r="ZL12" s="227"/>
      <c r="ZM12" s="227"/>
      <c r="ZN12" s="227"/>
      <c r="ZO12" s="227"/>
      <c r="ZP12" s="227"/>
      <c r="ZQ12" s="227"/>
      <c r="ZR12" s="227"/>
      <c r="ZS12" s="227"/>
      <c r="ZT12" s="227"/>
      <c r="ZU12" s="227"/>
      <c r="ZV12" s="227"/>
      <c r="ZW12" s="227"/>
      <c r="ZX12" s="227"/>
      <c r="ZY12" s="227"/>
      <c r="ZZ12" s="227"/>
      <c r="AAA12" s="227"/>
      <c r="AAB12" s="227"/>
      <c r="AAC12" s="227"/>
      <c r="AAD12" s="227"/>
      <c r="AAE12" s="227"/>
      <c r="AAF12" s="227"/>
      <c r="AAG12" s="227"/>
      <c r="AAH12" s="227"/>
      <c r="AAI12" s="227"/>
      <c r="AAJ12" s="227"/>
      <c r="AAK12" s="227"/>
      <c r="AAL12" s="227"/>
      <c r="AAM12" s="227"/>
      <c r="AAN12" s="227"/>
      <c r="AAO12" s="227"/>
      <c r="AAP12" s="227"/>
      <c r="AAQ12" s="227"/>
      <c r="AAR12" s="227"/>
      <c r="AAS12" s="227"/>
      <c r="AAT12" s="227"/>
      <c r="AAU12" s="227"/>
      <c r="AAV12" s="227"/>
      <c r="AAW12" s="227"/>
      <c r="AAX12" s="227"/>
      <c r="AAY12" s="227"/>
      <c r="AAZ12" s="227"/>
      <c r="ABA12" s="227"/>
      <c r="ABB12" s="227"/>
      <c r="ABC12" s="227"/>
      <c r="ABD12" s="227"/>
      <c r="ABE12" s="227"/>
      <c r="ABF12" s="227"/>
      <c r="ABG12" s="227"/>
      <c r="ABH12" s="227"/>
      <c r="ABI12" s="227"/>
      <c r="ABJ12" s="227"/>
      <c r="ABK12" s="227"/>
      <c r="ABL12" s="227"/>
      <c r="ABM12" s="227"/>
      <c r="ABN12" s="227"/>
      <c r="ABO12" s="227"/>
      <c r="ABP12" s="227"/>
      <c r="ABQ12" s="227"/>
      <c r="ABR12" s="227"/>
      <c r="ABS12" s="227"/>
      <c r="ABT12" s="227"/>
      <c r="ABU12" s="227"/>
      <c r="ABV12" s="227"/>
      <c r="ABW12" s="227"/>
      <c r="ABX12" s="227"/>
      <c r="ABY12" s="227"/>
      <c r="ABZ12" s="227"/>
      <c r="ACA12" s="227"/>
      <c r="ACB12" s="227"/>
      <c r="ACC12" s="227"/>
      <c r="ACD12" s="227"/>
      <c r="ACE12" s="227"/>
      <c r="ACF12" s="227"/>
      <c r="ACG12" s="227"/>
      <c r="ACH12" s="227"/>
      <c r="ACI12" s="227"/>
      <c r="ACJ12" s="227"/>
      <c r="ACK12" s="227"/>
      <c r="ACL12" s="227"/>
      <c r="ACM12" s="227"/>
      <c r="ACN12" s="227"/>
      <c r="ACO12" s="227"/>
      <c r="ACP12" s="227"/>
      <c r="ACQ12" s="227"/>
      <c r="ACR12" s="227"/>
      <c r="ACS12" s="227"/>
      <c r="ACT12" s="227"/>
      <c r="ACU12" s="227"/>
      <c r="ACV12" s="227"/>
      <c r="ACW12" s="227"/>
      <c r="ACX12" s="227"/>
      <c r="ACY12" s="227"/>
      <c r="ACZ12" s="227"/>
      <c r="ADA12" s="227"/>
      <c r="ADB12" s="227"/>
      <c r="ADC12" s="227"/>
      <c r="ADD12" s="227"/>
      <c r="ADE12" s="227"/>
      <c r="ADF12" s="227"/>
      <c r="ADG12" s="227"/>
      <c r="ADH12" s="227"/>
      <c r="ADI12" s="227"/>
      <c r="ADJ12" s="227"/>
      <c r="ADK12" s="227"/>
      <c r="ADL12" s="227"/>
      <c r="ADM12" s="227"/>
      <c r="ADN12" s="227"/>
      <c r="ADO12" s="227"/>
      <c r="ADP12" s="227"/>
      <c r="ADQ12" s="227"/>
      <c r="ADR12" s="227"/>
      <c r="ADS12" s="227"/>
      <c r="ADT12" s="227"/>
      <c r="ADU12" s="227"/>
      <c r="ADV12" s="227"/>
      <c r="ADW12" s="227"/>
      <c r="ADX12" s="227"/>
      <c r="ADY12" s="227"/>
      <c r="ADZ12" s="227"/>
      <c r="AEA12" s="227"/>
      <c r="AEB12" s="227"/>
      <c r="AEC12" s="227"/>
      <c r="AED12" s="227"/>
      <c r="AEE12" s="227"/>
      <c r="AEF12" s="227"/>
      <c r="AEG12" s="227"/>
      <c r="AEH12" s="227"/>
      <c r="AEI12" s="227"/>
      <c r="AEJ12" s="227"/>
      <c r="AEK12" s="227"/>
      <c r="AEL12" s="227"/>
      <c r="AEM12" s="227"/>
      <c r="AEN12" s="227"/>
      <c r="AEO12" s="227"/>
      <c r="AEP12" s="227"/>
      <c r="AEQ12" s="227"/>
      <c r="AER12" s="227"/>
      <c r="AES12" s="227"/>
      <c r="AET12" s="227"/>
      <c r="AEU12" s="227"/>
      <c r="AEV12" s="227"/>
      <c r="AEW12" s="227"/>
      <c r="AEX12" s="227"/>
      <c r="AEY12" s="227"/>
      <c r="AEZ12" s="227"/>
      <c r="AFA12" s="227"/>
      <c r="AFB12" s="227"/>
      <c r="AFC12" s="227"/>
      <c r="AFD12" s="227"/>
      <c r="AFE12" s="227"/>
      <c r="AFF12" s="227"/>
      <c r="AFG12" s="227"/>
      <c r="AFH12" s="227"/>
      <c r="AFI12" s="227"/>
      <c r="AFJ12" s="227"/>
      <c r="AFK12" s="227"/>
      <c r="AFL12" s="227"/>
      <c r="AFM12" s="227"/>
      <c r="AFN12" s="227"/>
      <c r="AFO12" s="227"/>
      <c r="AFP12" s="227"/>
      <c r="AFQ12" s="227"/>
      <c r="AFR12" s="227"/>
      <c r="AFS12" s="227"/>
      <c r="AFT12" s="227"/>
      <c r="AFU12" s="227"/>
      <c r="AFV12" s="227"/>
      <c r="AFW12" s="227"/>
      <c r="AFX12" s="227"/>
      <c r="AFY12" s="227"/>
      <c r="AFZ12" s="227"/>
      <c r="AGA12" s="227"/>
      <c r="AGB12" s="227"/>
      <c r="AGC12" s="227"/>
      <c r="AGD12" s="227"/>
      <c r="AGE12" s="227"/>
      <c r="AGF12" s="227"/>
      <c r="AGG12" s="227"/>
      <c r="AGH12" s="227"/>
      <c r="AGI12" s="227"/>
      <c r="AGJ12" s="227"/>
      <c r="AGK12" s="227"/>
      <c r="AGL12" s="227"/>
      <c r="AGM12" s="227"/>
      <c r="AGN12" s="227"/>
      <c r="AGO12" s="227"/>
      <c r="AGP12" s="227"/>
      <c r="AGQ12" s="227"/>
      <c r="AGR12" s="227"/>
      <c r="AGS12" s="227"/>
      <c r="AGT12" s="227"/>
      <c r="AGU12" s="227"/>
      <c r="AGV12" s="227"/>
      <c r="AGW12" s="227"/>
      <c r="AGX12" s="227"/>
      <c r="AGY12" s="227"/>
      <c r="AGZ12" s="227"/>
      <c r="AHA12" s="227"/>
      <c r="AHB12" s="227"/>
      <c r="AHC12" s="227"/>
      <c r="AHD12" s="227"/>
      <c r="AHE12" s="227"/>
      <c r="AHF12" s="227"/>
      <c r="AHG12" s="227"/>
      <c r="AHH12" s="227"/>
      <c r="AHI12" s="227"/>
      <c r="AHJ12" s="227"/>
      <c r="AHK12" s="227"/>
      <c r="AHL12" s="227"/>
      <c r="AHM12" s="227"/>
      <c r="AHN12" s="227"/>
      <c r="AHO12" s="227"/>
      <c r="AHP12" s="227"/>
      <c r="AHQ12" s="227"/>
      <c r="AHR12" s="227"/>
      <c r="AHS12" s="227"/>
      <c r="AHT12" s="227"/>
      <c r="AHU12" s="227"/>
      <c r="AHV12" s="227"/>
      <c r="AHW12" s="227"/>
      <c r="AHX12" s="227"/>
      <c r="AHY12" s="227"/>
      <c r="AHZ12" s="227"/>
      <c r="AIA12" s="227"/>
      <c r="AIB12" s="227"/>
      <c r="AIC12" s="227"/>
      <c r="AID12" s="227"/>
      <c r="AIE12" s="227"/>
      <c r="AIF12" s="227"/>
      <c r="AIG12" s="227"/>
      <c r="AIH12" s="227"/>
      <c r="AII12" s="227"/>
      <c r="AIJ12" s="227"/>
      <c r="AIK12" s="227"/>
      <c r="AIL12" s="227"/>
      <c r="AIM12" s="227"/>
      <c r="AIN12" s="227"/>
      <c r="AIO12" s="227"/>
      <c r="AIP12" s="227"/>
      <c r="AIQ12" s="227"/>
      <c r="AIR12" s="227"/>
      <c r="AIS12" s="227"/>
      <c r="AIT12" s="227"/>
      <c r="AIU12" s="227"/>
      <c r="AIV12" s="227"/>
      <c r="AIW12" s="227"/>
      <c r="AIX12" s="227"/>
      <c r="AIY12" s="227"/>
      <c r="AIZ12" s="227"/>
      <c r="AJA12" s="227"/>
      <c r="AJB12" s="227"/>
      <c r="AJC12" s="227"/>
      <c r="AJD12" s="227"/>
      <c r="AJE12" s="227"/>
      <c r="AJF12" s="227"/>
      <c r="AJG12" s="227"/>
      <c r="AJH12" s="227"/>
      <c r="AJI12" s="227"/>
      <c r="AJJ12" s="227"/>
      <c r="AJK12" s="227"/>
      <c r="AJL12" s="227"/>
      <c r="AJM12" s="227"/>
      <c r="AJN12" s="227"/>
      <c r="AJO12" s="227"/>
      <c r="AJP12" s="227"/>
      <c r="AJQ12" s="227"/>
      <c r="AJR12" s="227"/>
      <c r="AJS12" s="227"/>
      <c r="AJT12" s="227"/>
      <c r="AJU12" s="227"/>
      <c r="AJV12" s="227"/>
      <c r="AJW12" s="227"/>
      <c r="AJX12" s="227"/>
      <c r="AJY12" s="227"/>
      <c r="AJZ12" s="227"/>
      <c r="AKA12" s="227"/>
      <c r="AKB12" s="227"/>
      <c r="AKC12" s="227"/>
      <c r="AKD12" s="227"/>
      <c r="AKE12" s="227"/>
      <c r="AKF12" s="227"/>
      <c r="AKG12" s="227"/>
      <c r="AKH12" s="227"/>
      <c r="AKI12" s="227"/>
      <c r="AKJ12" s="227"/>
      <c r="AKK12" s="227"/>
      <c r="AKL12" s="227"/>
      <c r="AKM12" s="227"/>
      <c r="AKN12" s="227"/>
      <c r="AKO12" s="227"/>
      <c r="AKP12" s="227"/>
      <c r="AKQ12" s="227"/>
      <c r="AKR12" s="227"/>
      <c r="AKS12" s="227"/>
      <c r="AKT12" s="227"/>
      <c r="AKU12" s="227"/>
      <c r="AKV12" s="227"/>
      <c r="AKW12" s="227"/>
      <c r="AKX12" s="227"/>
      <c r="AKY12" s="227"/>
      <c r="AKZ12" s="227"/>
      <c r="ALA12" s="227"/>
      <c r="ALB12" s="227"/>
      <c r="ALC12" s="227"/>
      <c r="ALD12" s="227"/>
      <c r="ALE12" s="227"/>
      <c r="ALF12" s="227"/>
      <c r="ALG12" s="227"/>
      <c r="ALH12" s="227"/>
      <c r="ALI12" s="227"/>
      <c r="ALJ12" s="227"/>
      <c r="ALK12" s="227"/>
      <c r="ALL12" s="227"/>
      <c r="ALM12" s="227"/>
      <c r="ALN12" s="227"/>
      <c r="ALO12" s="227"/>
      <c r="ALP12" s="227"/>
      <c r="ALQ12" s="227"/>
      <c r="ALR12" s="227"/>
      <c r="ALS12" s="227"/>
      <c r="ALT12" s="227"/>
      <c r="ALU12" s="227"/>
      <c r="ALV12" s="227"/>
      <c r="ALW12" s="227"/>
      <c r="ALX12" s="227"/>
      <c r="ALY12" s="227"/>
      <c r="ALZ12" s="227"/>
      <c r="AMA12" s="227"/>
      <c r="AMB12" s="227"/>
      <c r="AMC12" s="227"/>
      <c r="AMD12" s="227"/>
      <c r="AME12" s="227"/>
      <c r="AMF12" s="227"/>
      <c r="AMG12" s="227"/>
      <c r="AMH12" s="227"/>
      <c r="AMI12" s="227"/>
      <c r="AMJ12" s="227"/>
      <c r="AMK12" s="227"/>
      <c r="AML12" s="227"/>
      <c r="AMM12" s="227"/>
      <c r="AMN12" s="227"/>
      <c r="AMO12" s="227"/>
      <c r="AMP12" s="227"/>
      <c r="AMQ12" s="227"/>
      <c r="AMR12" s="227"/>
      <c r="AMS12" s="227"/>
      <c r="AMT12" s="227"/>
      <c r="AMU12" s="227"/>
      <c r="AMV12" s="227"/>
      <c r="AMW12" s="227"/>
      <c r="AMX12" s="227"/>
      <c r="AMY12" s="227"/>
      <c r="AMZ12" s="227"/>
      <c r="ANA12" s="227"/>
      <c r="ANB12" s="227"/>
      <c r="ANC12" s="227"/>
      <c r="AND12" s="227"/>
      <c r="ANE12" s="227"/>
      <c r="ANF12" s="227"/>
      <c r="ANG12" s="227"/>
      <c r="ANH12" s="227"/>
      <c r="ANI12" s="227"/>
      <c r="ANJ12" s="227"/>
      <c r="ANK12" s="227"/>
      <c r="ANL12" s="227"/>
      <c r="ANM12" s="227"/>
      <c r="ANN12" s="227"/>
      <c r="ANO12" s="227"/>
      <c r="ANP12" s="227"/>
      <c r="ANQ12" s="227"/>
      <c r="ANR12" s="227"/>
      <c r="ANS12" s="227"/>
      <c r="ANT12" s="227"/>
      <c r="ANU12" s="227"/>
      <c r="ANV12" s="227"/>
      <c r="ANW12" s="227"/>
      <c r="ANX12" s="227"/>
      <c r="ANY12" s="227"/>
      <c r="ANZ12" s="227"/>
      <c r="AOA12" s="227"/>
      <c r="AOB12" s="227"/>
      <c r="AOC12" s="227"/>
      <c r="AOD12" s="227"/>
      <c r="AOE12" s="227"/>
      <c r="AOF12" s="227"/>
      <c r="AOG12" s="227"/>
      <c r="AOH12" s="227"/>
      <c r="AOI12" s="227"/>
      <c r="AOJ12" s="227"/>
      <c r="AOK12" s="227"/>
      <c r="AOL12" s="227"/>
      <c r="AOM12" s="227"/>
      <c r="AON12" s="227"/>
      <c r="AOO12" s="227"/>
      <c r="AOP12" s="227"/>
      <c r="AOQ12" s="227"/>
      <c r="AOR12" s="227"/>
      <c r="AOS12" s="227"/>
      <c r="AOT12" s="227"/>
      <c r="AOU12" s="227"/>
      <c r="AOV12" s="227"/>
      <c r="AOW12" s="227"/>
      <c r="AOX12" s="227"/>
      <c r="AOY12" s="227"/>
      <c r="AOZ12" s="227"/>
      <c r="APA12" s="227"/>
      <c r="APB12" s="227"/>
      <c r="APC12" s="227"/>
      <c r="APD12" s="227"/>
      <c r="APE12" s="227"/>
      <c r="APF12" s="227"/>
      <c r="APG12" s="227"/>
      <c r="APH12" s="227"/>
      <c r="API12" s="227"/>
      <c r="APJ12" s="227"/>
      <c r="APK12" s="227"/>
      <c r="APL12" s="227"/>
      <c r="APM12" s="227"/>
      <c r="APN12" s="227"/>
      <c r="APO12" s="227"/>
      <c r="APP12" s="227"/>
      <c r="APQ12" s="227"/>
      <c r="APR12" s="227"/>
      <c r="APS12" s="227"/>
      <c r="APT12" s="227"/>
      <c r="APU12" s="227"/>
      <c r="APV12" s="227"/>
      <c r="APW12" s="227"/>
      <c r="APX12" s="227"/>
      <c r="APY12" s="227"/>
      <c r="APZ12" s="227"/>
      <c r="AQA12" s="227"/>
      <c r="AQB12" s="227"/>
      <c r="AQC12" s="227"/>
      <c r="AQD12" s="227"/>
      <c r="AQE12" s="227"/>
      <c r="AQF12" s="227"/>
      <c r="AQG12" s="227"/>
      <c r="AQH12" s="227"/>
      <c r="AQI12" s="227"/>
      <c r="AQJ12" s="227"/>
      <c r="AQK12" s="227"/>
      <c r="AQL12" s="227"/>
      <c r="AQM12" s="227"/>
      <c r="AQN12" s="227"/>
      <c r="AQO12" s="227"/>
      <c r="AQP12" s="227"/>
      <c r="AQQ12" s="227"/>
      <c r="AQR12" s="227"/>
      <c r="AQS12" s="227"/>
      <c r="AQT12" s="227"/>
      <c r="AQU12" s="227"/>
      <c r="AQV12" s="227"/>
      <c r="AQW12" s="227"/>
      <c r="AQX12" s="227"/>
      <c r="AQY12" s="227"/>
      <c r="AQZ12" s="227"/>
      <c r="ARA12" s="227"/>
      <c r="ARB12" s="227"/>
      <c r="ARC12" s="227"/>
      <c r="ARD12" s="227"/>
      <c r="ARE12" s="227"/>
      <c r="ARF12" s="227"/>
      <c r="ARG12" s="227"/>
      <c r="ARH12" s="227"/>
      <c r="ARI12" s="227"/>
      <c r="ARJ12" s="227"/>
      <c r="ARK12" s="227"/>
      <c r="ARL12" s="227"/>
      <c r="ARM12" s="227"/>
      <c r="ARN12" s="227"/>
      <c r="ARO12" s="227"/>
      <c r="ARP12" s="227"/>
      <c r="ARQ12" s="227"/>
      <c r="ARR12" s="227"/>
      <c r="ARS12" s="227"/>
      <c r="ART12" s="227"/>
      <c r="ARU12" s="227"/>
      <c r="ARV12" s="227"/>
      <c r="ARW12" s="227"/>
      <c r="ARX12" s="227"/>
      <c r="ARY12" s="227"/>
      <c r="ARZ12" s="227"/>
      <c r="ASA12" s="227"/>
      <c r="ASB12" s="227"/>
      <c r="ASC12" s="227"/>
      <c r="ASD12" s="227"/>
      <c r="ASE12" s="227"/>
      <c r="ASF12" s="227"/>
      <c r="ASG12" s="227"/>
      <c r="ASH12" s="227"/>
      <c r="ASI12" s="227"/>
      <c r="ASJ12" s="227"/>
      <c r="ASK12" s="227"/>
      <c r="ASL12" s="227"/>
      <c r="ASM12" s="227"/>
      <c r="ASN12" s="227"/>
      <c r="ASO12" s="227"/>
      <c r="ASP12" s="227"/>
      <c r="ASQ12" s="227"/>
      <c r="ASR12" s="227"/>
      <c r="ASS12" s="227"/>
      <c r="AST12" s="227"/>
      <c r="ASU12" s="227"/>
      <c r="ASV12" s="227"/>
      <c r="ASW12" s="227"/>
      <c r="ASX12" s="227"/>
      <c r="ASY12" s="227"/>
      <c r="ASZ12" s="227"/>
      <c r="ATA12" s="227"/>
      <c r="ATB12" s="227"/>
      <c r="ATC12" s="227"/>
      <c r="ATD12" s="227"/>
      <c r="ATE12" s="227"/>
      <c r="ATF12" s="227"/>
      <c r="ATG12" s="227"/>
      <c r="ATH12" s="227"/>
      <c r="ATI12" s="227"/>
      <c r="ATJ12" s="227"/>
      <c r="ATK12" s="227"/>
      <c r="ATL12" s="227"/>
      <c r="ATM12" s="227"/>
      <c r="ATN12" s="227"/>
      <c r="ATO12" s="227"/>
      <c r="ATP12" s="227"/>
      <c r="ATQ12" s="227"/>
      <c r="ATR12" s="227"/>
      <c r="ATS12" s="227"/>
      <c r="ATT12" s="227"/>
      <c r="ATU12" s="227"/>
      <c r="ATV12" s="227"/>
      <c r="ATW12" s="227"/>
      <c r="ATX12" s="227"/>
      <c r="ATY12" s="227"/>
      <c r="ATZ12" s="227"/>
      <c r="AUA12" s="227"/>
      <c r="AUB12" s="227"/>
      <c r="AUC12" s="227"/>
      <c r="AUD12" s="227"/>
      <c r="AUE12" s="227"/>
      <c r="AUF12" s="227"/>
      <c r="AUG12" s="227"/>
      <c r="AUH12" s="227"/>
      <c r="AUI12" s="227"/>
      <c r="AUJ12" s="227"/>
      <c r="AUK12" s="227"/>
      <c r="AUL12" s="227"/>
      <c r="AUM12" s="227"/>
      <c r="AUN12" s="227"/>
      <c r="AUO12" s="227"/>
      <c r="AUP12" s="227"/>
      <c r="AUQ12" s="227"/>
      <c r="AUR12" s="227"/>
      <c r="AUS12" s="227"/>
      <c r="AUT12" s="227"/>
      <c r="AUU12" s="227"/>
      <c r="AUV12" s="227"/>
      <c r="AUW12" s="227"/>
      <c r="AUX12" s="227"/>
      <c r="AUY12" s="227"/>
      <c r="AUZ12" s="227"/>
      <c r="AVA12" s="227"/>
      <c r="AVB12" s="227"/>
      <c r="AVC12" s="227"/>
      <c r="AVD12" s="227"/>
      <c r="AVE12" s="227"/>
      <c r="AVF12" s="227"/>
      <c r="AVG12" s="227"/>
      <c r="AVH12" s="227"/>
      <c r="AVI12" s="227"/>
      <c r="AVJ12" s="227"/>
      <c r="AVK12" s="227"/>
      <c r="AVL12" s="227"/>
      <c r="AVM12" s="227"/>
      <c r="AVN12" s="227"/>
      <c r="AVO12" s="227"/>
      <c r="AVP12" s="227"/>
      <c r="AVQ12" s="227"/>
      <c r="AVR12" s="227"/>
      <c r="AVS12" s="227"/>
      <c r="AVT12" s="227"/>
      <c r="AVU12" s="227"/>
      <c r="AVV12" s="227"/>
      <c r="AVW12" s="227"/>
      <c r="AVX12" s="227"/>
      <c r="AVY12" s="227"/>
      <c r="AVZ12" s="227"/>
      <c r="AWA12" s="227"/>
      <c r="AWB12" s="227"/>
      <c r="AWC12" s="227"/>
      <c r="AWD12" s="227"/>
      <c r="AWE12" s="227"/>
      <c r="AWF12" s="227"/>
      <c r="AWG12" s="227"/>
      <c r="AWH12" s="227"/>
      <c r="AWI12" s="227"/>
      <c r="AWJ12" s="227"/>
      <c r="AWK12" s="227"/>
      <c r="AWL12" s="227"/>
      <c r="AWM12" s="227"/>
      <c r="AWN12" s="227"/>
      <c r="AWO12" s="227"/>
      <c r="AWP12" s="227"/>
      <c r="AWQ12" s="227"/>
      <c r="AWR12" s="227"/>
      <c r="AWS12" s="227"/>
      <c r="AWT12" s="227"/>
      <c r="AWU12" s="227"/>
      <c r="AWV12" s="227"/>
      <c r="AWW12" s="227"/>
      <c r="AWX12" s="227"/>
      <c r="AWY12" s="227"/>
      <c r="AWZ12" s="227"/>
      <c r="AXA12" s="227"/>
      <c r="AXB12" s="227"/>
      <c r="AXC12" s="227"/>
      <c r="AXD12" s="227"/>
      <c r="AXE12" s="227"/>
      <c r="AXF12" s="227"/>
      <c r="AXG12" s="227"/>
      <c r="AXH12" s="227"/>
      <c r="AXI12" s="227"/>
      <c r="AXJ12" s="227"/>
      <c r="AXK12" s="227"/>
      <c r="AXL12" s="227"/>
      <c r="AXM12" s="227"/>
      <c r="AXN12" s="227"/>
      <c r="AXO12" s="227"/>
      <c r="AXP12" s="227"/>
      <c r="AXQ12" s="227"/>
      <c r="AXR12" s="227"/>
      <c r="AXS12" s="227"/>
      <c r="AXT12" s="227"/>
      <c r="AXU12" s="227"/>
      <c r="AXV12" s="227"/>
      <c r="AXW12" s="227"/>
      <c r="AXX12" s="227"/>
      <c r="AXY12" s="227"/>
      <c r="AXZ12" s="227"/>
      <c r="AYA12" s="227"/>
      <c r="AYB12" s="227"/>
      <c r="AYC12" s="227"/>
      <c r="AYD12" s="227"/>
      <c r="AYE12" s="227"/>
      <c r="AYF12" s="227"/>
      <c r="AYG12" s="227"/>
      <c r="AYH12" s="227"/>
      <c r="AYI12" s="227"/>
      <c r="AYJ12" s="227"/>
      <c r="AYK12" s="227"/>
      <c r="AYL12" s="227"/>
      <c r="AYM12" s="227"/>
      <c r="AYN12" s="227"/>
      <c r="AYO12" s="227"/>
      <c r="AYP12" s="227"/>
      <c r="AYQ12" s="227"/>
      <c r="AYR12" s="227"/>
      <c r="AYS12" s="227"/>
      <c r="AYT12" s="227"/>
      <c r="AYU12" s="227"/>
      <c r="AYV12" s="227"/>
      <c r="AYW12" s="227"/>
      <c r="AYX12" s="227"/>
      <c r="AYY12" s="227"/>
      <c r="AYZ12" s="227"/>
      <c r="AZA12" s="227"/>
      <c r="AZB12" s="227"/>
      <c r="AZC12" s="227"/>
      <c r="AZD12" s="227"/>
      <c r="AZE12" s="227"/>
      <c r="AZF12" s="227"/>
      <c r="AZG12" s="227"/>
      <c r="AZH12" s="227"/>
      <c r="AZI12" s="227"/>
      <c r="AZJ12" s="227"/>
      <c r="AZK12" s="227"/>
      <c r="AZL12" s="227"/>
      <c r="AZM12" s="227"/>
      <c r="AZN12" s="227"/>
      <c r="AZO12" s="227"/>
      <c r="AZP12" s="227"/>
      <c r="AZQ12" s="227"/>
      <c r="AZR12" s="227"/>
      <c r="AZS12" s="227"/>
      <c r="AZT12" s="227"/>
      <c r="AZU12" s="227"/>
      <c r="AZV12" s="227"/>
      <c r="AZW12" s="227"/>
      <c r="AZX12" s="227"/>
      <c r="AZY12" s="227"/>
      <c r="AZZ12" s="227"/>
      <c r="BAA12" s="227"/>
      <c r="BAB12" s="227"/>
      <c r="BAC12" s="227"/>
      <c r="BAD12" s="227"/>
      <c r="BAE12" s="227"/>
      <c r="BAF12" s="227"/>
      <c r="BAG12" s="227"/>
      <c r="BAH12" s="227"/>
      <c r="BAI12" s="227"/>
      <c r="BAJ12" s="227"/>
      <c r="BAK12" s="227"/>
      <c r="BAL12" s="227"/>
      <c r="BAM12" s="227"/>
      <c r="BAN12" s="227"/>
      <c r="BAO12" s="227"/>
      <c r="BAP12" s="227"/>
      <c r="BAQ12" s="227"/>
      <c r="BAR12" s="227"/>
      <c r="BAS12" s="227"/>
      <c r="BAT12" s="227"/>
      <c r="BAU12" s="227"/>
      <c r="BAV12" s="227"/>
      <c r="BAW12" s="227"/>
      <c r="BAX12" s="227"/>
      <c r="BAY12" s="227"/>
      <c r="BAZ12" s="227"/>
      <c r="BBA12" s="227"/>
      <c r="BBB12" s="227"/>
      <c r="BBC12" s="227"/>
      <c r="BBD12" s="227"/>
      <c r="BBE12" s="227"/>
      <c r="BBF12" s="227"/>
      <c r="BBG12" s="227"/>
      <c r="BBH12" s="227"/>
      <c r="BBI12" s="227"/>
      <c r="BBJ12" s="227"/>
      <c r="BBK12" s="227"/>
      <c r="BBL12" s="227"/>
      <c r="BBM12" s="227"/>
      <c r="BBN12" s="227"/>
      <c r="BBO12" s="227"/>
      <c r="BBP12" s="227"/>
      <c r="BBQ12" s="227"/>
      <c r="BBR12" s="227"/>
      <c r="BBS12" s="227"/>
      <c r="BBT12" s="227"/>
      <c r="BBU12" s="227"/>
      <c r="BBV12" s="227"/>
      <c r="BBW12" s="227"/>
      <c r="BBX12" s="227"/>
      <c r="BBY12" s="227"/>
      <c r="BBZ12" s="227"/>
      <c r="BCA12" s="227"/>
      <c r="BCB12" s="227"/>
      <c r="BCC12" s="227"/>
      <c r="BCD12" s="227"/>
      <c r="BCE12" s="227"/>
      <c r="BCF12" s="227"/>
      <c r="BCG12" s="227"/>
      <c r="BCH12" s="227"/>
      <c r="BCI12" s="227"/>
      <c r="BCJ12" s="227"/>
      <c r="BCK12" s="227"/>
      <c r="BCL12" s="227"/>
      <c r="BCM12" s="227"/>
      <c r="BCN12" s="227"/>
      <c r="BCO12" s="227"/>
      <c r="BCP12" s="227"/>
      <c r="BCQ12" s="227"/>
      <c r="BCR12" s="227"/>
      <c r="BCS12" s="227"/>
      <c r="BCT12" s="227"/>
      <c r="BCU12" s="227"/>
      <c r="BCV12" s="227"/>
      <c r="BCW12" s="227"/>
      <c r="BCX12" s="227"/>
      <c r="BCY12" s="227"/>
      <c r="BCZ12" s="227"/>
      <c r="BDA12" s="227"/>
      <c r="BDB12" s="227"/>
      <c r="BDC12" s="227"/>
      <c r="BDD12" s="227"/>
      <c r="BDE12" s="227"/>
      <c r="BDF12" s="227"/>
      <c r="BDG12" s="227"/>
      <c r="BDH12" s="227"/>
      <c r="BDI12" s="227"/>
      <c r="BDJ12" s="227"/>
      <c r="BDK12" s="227"/>
      <c r="BDL12" s="227"/>
      <c r="BDM12" s="227"/>
      <c r="BDN12" s="227"/>
      <c r="BDO12" s="227"/>
      <c r="BDP12" s="227"/>
      <c r="BDQ12" s="227"/>
      <c r="BDR12" s="227"/>
      <c r="BDS12" s="227"/>
      <c r="BDT12" s="227"/>
      <c r="BDU12" s="227"/>
      <c r="BDV12" s="227"/>
      <c r="BDW12" s="227"/>
      <c r="BDX12" s="227"/>
      <c r="BDY12" s="227"/>
      <c r="BDZ12" s="227"/>
      <c r="BEA12" s="227"/>
      <c r="BEB12" s="227"/>
      <c r="BEC12" s="227"/>
      <c r="BED12" s="227"/>
      <c r="BEE12" s="227"/>
      <c r="BEF12" s="227"/>
      <c r="BEG12" s="227"/>
      <c r="BEH12" s="227"/>
      <c r="BEI12" s="227"/>
      <c r="BEJ12" s="227"/>
      <c r="BEK12" s="227"/>
      <c r="BEL12" s="227"/>
      <c r="BEM12" s="227"/>
      <c r="BEN12" s="227"/>
      <c r="BEO12" s="227"/>
      <c r="BEP12" s="227"/>
      <c r="BEQ12" s="227"/>
      <c r="BER12" s="227"/>
      <c r="BES12" s="227"/>
      <c r="BET12" s="227"/>
      <c r="BEU12" s="227"/>
      <c r="BEV12" s="227"/>
      <c r="BEW12" s="227"/>
      <c r="BEX12" s="227"/>
      <c r="BEY12" s="227"/>
      <c r="BEZ12" s="227"/>
      <c r="BFA12" s="227"/>
      <c r="BFB12" s="227"/>
      <c r="BFC12" s="227"/>
      <c r="BFD12" s="227"/>
      <c r="BFE12" s="227"/>
      <c r="BFF12" s="227"/>
      <c r="BFG12" s="227"/>
      <c r="BFH12" s="227"/>
      <c r="BFI12" s="227"/>
      <c r="BFJ12" s="227"/>
      <c r="BFK12" s="227"/>
      <c r="BFL12" s="227"/>
      <c r="BFM12" s="227"/>
      <c r="BFN12" s="227"/>
      <c r="BFO12" s="227"/>
      <c r="BFP12" s="227"/>
      <c r="BFQ12" s="227"/>
      <c r="BFR12" s="227"/>
      <c r="BFS12" s="227"/>
      <c r="BFT12" s="227"/>
      <c r="BFU12" s="227"/>
      <c r="BFV12" s="227"/>
      <c r="BFW12" s="227"/>
      <c r="BFX12" s="227"/>
      <c r="BFY12" s="227"/>
      <c r="BFZ12" s="227"/>
      <c r="BGA12" s="227"/>
      <c r="BGB12" s="227"/>
      <c r="BGC12" s="227"/>
      <c r="BGD12" s="227"/>
      <c r="BGE12" s="227"/>
      <c r="BGF12" s="227"/>
      <c r="BGG12" s="227"/>
      <c r="BGH12" s="227"/>
      <c r="BGI12" s="227"/>
      <c r="BGJ12" s="227"/>
      <c r="BGK12" s="227"/>
      <c r="BGL12" s="227"/>
      <c r="BGM12" s="227"/>
      <c r="BGN12" s="227"/>
      <c r="BGO12" s="227"/>
      <c r="BGP12" s="227"/>
      <c r="BGQ12" s="227"/>
      <c r="BGR12" s="227"/>
      <c r="BGS12" s="227"/>
      <c r="BGT12" s="227"/>
      <c r="BGU12" s="227"/>
      <c r="BGV12" s="227"/>
      <c r="BGW12" s="227"/>
      <c r="BGX12" s="227"/>
      <c r="BGY12" s="227"/>
      <c r="BGZ12" s="227"/>
      <c r="BHA12" s="227"/>
      <c r="BHB12" s="227"/>
      <c r="BHC12" s="227"/>
      <c r="BHD12" s="227"/>
      <c r="BHE12" s="227"/>
      <c r="BHF12" s="227"/>
      <c r="BHG12" s="227"/>
      <c r="BHH12" s="227"/>
      <c r="BHI12" s="227"/>
      <c r="BHJ12" s="227"/>
      <c r="BHK12" s="227"/>
      <c r="BHL12" s="227"/>
      <c r="BHM12" s="227"/>
      <c r="BHN12" s="227"/>
      <c r="BHO12" s="227"/>
      <c r="BHP12" s="227"/>
      <c r="BHQ12" s="227"/>
      <c r="BHR12" s="227"/>
      <c r="BHS12" s="227"/>
      <c r="BHT12" s="227"/>
      <c r="BHU12" s="227"/>
      <c r="BHV12" s="227"/>
      <c r="BHW12" s="227"/>
      <c r="BHX12" s="227"/>
      <c r="BHY12" s="227"/>
      <c r="BHZ12" s="227"/>
      <c r="BIA12" s="227"/>
      <c r="BIB12" s="227"/>
      <c r="BIC12" s="227"/>
      <c r="BID12" s="227"/>
      <c r="BIE12" s="227"/>
      <c r="BIF12" s="227"/>
      <c r="BIG12" s="227"/>
      <c r="BIH12" s="227"/>
      <c r="BII12" s="227"/>
      <c r="BIJ12" s="227"/>
      <c r="BIK12" s="227"/>
      <c r="BIL12" s="227"/>
      <c r="BIM12" s="227"/>
      <c r="BIN12" s="227"/>
      <c r="BIO12" s="227"/>
      <c r="BIP12" s="227"/>
      <c r="BIQ12" s="227"/>
      <c r="BIR12" s="227"/>
      <c r="BIS12" s="227"/>
      <c r="BIT12" s="227"/>
      <c r="BIU12" s="227"/>
      <c r="BIV12" s="227"/>
      <c r="BIW12" s="227"/>
      <c r="BIX12" s="227"/>
      <c r="BIY12" s="227"/>
      <c r="BIZ12" s="227"/>
      <c r="BJA12" s="227"/>
      <c r="BJB12" s="227"/>
      <c r="BJC12" s="227"/>
      <c r="BJD12" s="227"/>
      <c r="BJE12" s="227"/>
      <c r="BJF12" s="227"/>
      <c r="BJG12" s="227"/>
      <c r="BJH12" s="227"/>
      <c r="BJI12" s="227"/>
      <c r="BJJ12" s="227"/>
      <c r="BJK12" s="227"/>
      <c r="BJL12" s="227"/>
      <c r="BJM12" s="227"/>
      <c r="BJN12" s="227"/>
      <c r="BJO12" s="227"/>
      <c r="BJP12" s="227"/>
      <c r="BJQ12" s="227"/>
      <c r="BJR12" s="227"/>
      <c r="BJS12" s="227"/>
      <c r="BJT12" s="227"/>
      <c r="BJU12" s="227"/>
      <c r="BJV12" s="227"/>
      <c r="BJW12" s="227"/>
      <c r="BJX12" s="227"/>
      <c r="BJY12" s="227"/>
      <c r="BJZ12" s="227"/>
      <c r="BKA12" s="227"/>
      <c r="BKB12" s="227"/>
      <c r="BKC12" s="227"/>
      <c r="BKD12" s="227"/>
      <c r="BKE12" s="227"/>
      <c r="BKF12" s="227"/>
      <c r="BKG12" s="227"/>
      <c r="BKH12" s="227"/>
      <c r="BKI12" s="227"/>
      <c r="BKJ12" s="227"/>
      <c r="BKK12" s="227"/>
      <c r="BKL12" s="227"/>
      <c r="BKM12" s="227"/>
      <c r="BKN12" s="227"/>
      <c r="BKO12" s="227"/>
      <c r="BKP12" s="227"/>
      <c r="BKQ12" s="227"/>
      <c r="BKR12" s="227"/>
      <c r="BKS12" s="227"/>
      <c r="BKT12" s="227"/>
      <c r="BKU12" s="227"/>
      <c r="BKV12" s="227"/>
      <c r="BKW12" s="227"/>
      <c r="BKX12" s="227"/>
      <c r="BKY12" s="227"/>
      <c r="BKZ12" s="227"/>
      <c r="BLA12" s="227"/>
      <c r="BLB12" s="227"/>
      <c r="BLC12" s="227"/>
      <c r="BLD12" s="227"/>
      <c r="BLE12" s="227"/>
      <c r="BLF12" s="227"/>
      <c r="BLG12" s="227"/>
      <c r="BLH12" s="227"/>
      <c r="BLI12" s="227"/>
      <c r="BLJ12" s="227"/>
      <c r="BLK12" s="227"/>
      <c r="BLL12" s="227"/>
      <c r="BLM12" s="227"/>
      <c r="BLN12" s="227"/>
      <c r="BLO12" s="227"/>
      <c r="BLP12" s="227"/>
      <c r="BLQ12" s="227"/>
      <c r="BLR12" s="227"/>
      <c r="BLS12" s="227"/>
      <c r="BLT12" s="227"/>
      <c r="BLU12" s="227"/>
      <c r="BLV12" s="227"/>
      <c r="BLW12" s="227"/>
      <c r="BLX12" s="227"/>
      <c r="BLY12" s="227"/>
      <c r="BLZ12" s="227"/>
      <c r="BMA12" s="227"/>
      <c r="BMB12" s="227"/>
      <c r="BMC12" s="227"/>
      <c r="BMD12" s="227"/>
      <c r="BME12" s="227"/>
      <c r="BMF12" s="227"/>
      <c r="BMG12" s="227"/>
      <c r="BMH12" s="227"/>
      <c r="BMI12" s="227"/>
      <c r="BMJ12" s="227"/>
      <c r="BMK12" s="227"/>
      <c r="BML12" s="227"/>
      <c r="BMM12" s="227"/>
      <c r="BMN12" s="227"/>
      <c r="BMO12" s="227"/>
      <c r="BMP12" s="227"/>
      <c r="BMQ12" s="227"/>
      <c r="BMR12" s="227"/>
      <c r="BMS12" s="227"/>
      <c r="BMT12" s="227"/>
      <c r="BMU12" s="227"/>
      <c r="BMV12" s="227"/>
      <c r="BMW12" s="227"/>
      <c r="BMX12" s="227"/>
      <c r="BMY12" s="227"/>
      <c r="BMZ12" s="227"/>
      <c r="BNA12" s="227"/>
      <c r="BNB12" s="227"/>
      <c r="BNC12" s="227"/>
      <c r="BND12" s="227"/>
      <c r="BNE12" s="227"/>
      <c r="BNF12" s="227"/>
      <c r="BNG12" s="227"/>
      <c r="BNH12" s="227"/>
      <c r="BNI12" s="227"/>
      <c r="BNJ12" s="227"/>
      <c r="BNK12" s="227"/>
      <c r="BNL12" s="227"/>
      <c r="BNM12" s="227"/>
      <c r="BNN12" s="227"/>
      <c r="BNO12" s="227"/>
      <c r="BNP12" s="227"/>
      <c r="BNQ12" s="227"/>
      <c r="BNR12" s="227"/>
      <c r="BNS12" s="227"/>
      <c r="BNT12" s="227"/>
      <c r="BNU12" s="227"/>
      <c r="BNV12" s="227"/>
      <c r="BNW12" s="227"/>
      <c r="BNX12" s="227"/>
      <c r="BNY12" s="227"/>
      <c r="BNZ12" s="227"/>
      <c r="BOA12" s="227"/>
      <c r="BOB12" s="227"/>
      <c r="BOC12" s="227"/>
      <c r="BOD12" s="227"/>
      <c r="BOE12" s="227"/>
      <c r="BOF12" s="227"/>
      <c r="BOG12" s="227"/>
      <c r="BOH12" s="227"/>
      <c r="BOI12" s="227"/>
      <c r="BOJ12" s="227"/>
      <c r="BOK12" s="227"/>
      <c r="BOL12" s="227"/>
      <c r="BOM12" s="227"/>
      <c r="BON12" s="227"/>
      <c r="BOO12" s="227"/>
      <c r="BOP12" s="227"/>
      <c r="BOQ12" s="227"/>
      <c r="BOR12" s="227"/>
      <c r="BOS12" s="227"/>
      <c r="BOT12" s="227"/>
      <c r="BOU12" s="227"/>
      <c r="BOV12" s="227"/>
      <c r="BOW12" s="227"/>
      <c r="BOX12" s="227"/>
      <c r="BOY12" s="227"/>
      <c r="BOZ12" s="227"/>
      <c r="BPA12" s="227"/>
      <c r="BPB12" s="227"/>
      <c r="BPC12" s="227"/>
      <c r="BPD12" s="227"/>
      <c r="BPE12" s="227"/>
      <c r="BPF12" s="227"/>
      <c r="BPG12" s="227"/>
      <c r="BPH12" s="227"/>
      <c r="BPI12" s="227"/>
      <c r="BPJ12" s="227"/>
      <c r="BPK12" s="227"/>
      <c r="BPL12" s="227"/>
      <c r="BPM12" s="227"/>
      <c r="BPN12" s="227"/>
      <c r="BPO12" s="227"/>
      <c r="BPP12" s="227"/>
      <c r="BPQ12" s="227"/>
      <c r="BPR12" s="227"/>
      <c r="BPS12" s="227"/>
      <c r="BPT12" s="227"/>
      <c r="BPU12" s="227"/>
      <c r="BPV12" s="227"/>
      <c r="BPW12" s="227"/>
      <c r="BPX12" s="227"/>
      <c r="BPY12" s="227"/>
      <c r="BPZ12" s="227"/>
      <c r="BQA12" s="227"/>
      <c r="BQB12" s="227"/>
      <c r="BQC12" s="227"/>
      <c r="BQD12" s="227"/>
      <c r="BQE12" s="227"/>
      <c r="BQF12" s="227"/>
      <c r="BQG12" s="227"/>
      <c r="BQH12" s="227"/>
      <c r="BQI12" s="227"/>
      <c r="BQJ12" s="227"/>
      <c r="BQK12" s="227"/>
      <c r="BQL12" s="227"/>
      <c r="BQM12" s="227"/>
      <c r="BQN12" s="227"/>
      <c r="BQO12" s="227"/>
      <c r="BQP12" s="227"/>
      <c r="BQQ12" s="227"/>
      <c r="BQR12" s="227"/>
      <c r="BQS12" s="227"/>
      <c r="BQT12" s="227"/>
      <c r="BQU12" s="227"/>
      <c r="BQV12" s="227"/>
      <c r="BQW12" s="227"/>
      <c r="BQX12" s="227"/>
      <c r="BQY12" s="227"/>
      <c r="BQZ12" s="227"/>
      <c r="BRA12" s="227"/>
      <c r="BRB12" s="227"/>
      <c r="BRC12" s="227"/>
      <c r="BRD12" s="227"/>
      <c r="BRE12" s="227"/>
      <c r="BRF12" s="227"/>
      <c r="BRG12" s="227"/>
      <c r="BRH12" s="227"/>
      <c r="BRI12" s="227"/>
      <c r="BRJ12" s="227"/>
      <c r="BRK12" s="227"/>
      <c r="BRL12" s="227"/>
      <c r="BRM12" s="227"/>
      <c r="BRN12" s="227"/>
      <c r="BRO12" s="227"/>
      <c r="BRP12" s="227"/>
      <c r="BRQ12" s="227"/>
      <c r="BRR12" s="227"/>
      <c r="BRS12" s="227"/>
      <c r="BRT12" s="227"/>
      <c r="BRU12" s="227"/>
      <c r="BRV12" s="227"/>
      <c r="BRW12" s="227"/>
      <c r="BRX12" s="227"/>
      <c r="BRY12" s="227"/>
      <c r="BRZ12" s="227"/>
      <c r="BSA12" s="227"/>
      <c r="BSB12" s="227"/>
      <c r="BSC12" s="227"/>
      <c r="BSD12" s="227"/>
      <c r="BSE12" s="227"/>
      <c r="BSF12" s="227"/>
      <c r="BSG12" s="227"/>
      <c r="BSH12" s="227"/>
      <c r="BSI12" s="227"/>
      <c r="BSJ12" s="227"/>
      <c r="BSK12" s="227"/>
      <c r="BSL12" s="227"/>
      <c r="BSM12" s="227"/>
      <c r="BSN12" s="227"/>
      <c r="BSO12" s="227"/>
      <c r="BSP12" s="227"/>
      <c r="BSQ12" s="227"/>
      <c r="BSR12" s="227"/>
      <c r="BSS12" s="227"/>
      <c r="BST12" s="227"/>
      <c r="BSU12" s="227"/>
      <c r="BSV12" s="227"/>
      <c r="BSW12" s="227"/>
      <c r="BSX12" s="227"/>
      <c r="BSY12" s="227"/>
      <c r="BSZ12" s="227"/>
      <c r="BTA12" s="227"/>
      <c r="BTB12" s="227"/>
      <c r="BTC12" s="227"/>
      <c r="BTD12" s="227"/>
      <c r="BTE12" s="227"/>
      <c r="BTF12" s="227"/>
      <c r="BTG12" s="227"/>
      <c r="BTH12" s="227"/>
      <c r="BTI12" s="227"/>
      <c r="BTJ12" s="227"/>
      <c r="BTK12" s="227"/>
      <c r="BTL12" s="227"/>
      <c r="BTM12" s="227"/>
      <c r="BTN12" s="227"/>
      <c r="BTO12" s="227"/>
      <c r="BTP12" s="227"/>
      <c r="BTQ12" s="227"/>
      <c r="BTR12" s="227"/>
      <c r="BTS12" s="227"/>
      <c r="BTT12" s="227"/>
      <c r="BTU12" s="227"/>
      <c r="BTV12" s="227"/>
      <c r="BTW12" s="227"/>
      <c r="BTX12" s="227"/>
      <c r="BTY12" s="227"/>
      <c r="BTZ12" s="227"/>
      <c r="BUA12" s="227"/>
      <c r="BUB12" s="227"/>
      <c r="BUC12" s="227"/>
      <c r="BUD12" s="227"/>
      <c r="BUE12" s="227"/>
      <c r="BUF12" s="227"/>
      <c r="BUG12" s="227"/>
      <c r="BUH12" s="227"/>
      <c r="BUI12" s="227"/>
      <c r="BUJ12" s="227"/>
      <c r="BUK12" s="227"/>
      <c r="BUL12" s="227"/>
      <c r="BUM12" s="227"/>
      <c r="BUN12" s="227"/>
      <c r="BUO12" s="227"/>
      <c r="BUP12" s="227"/>
      <c r="BUQ12" s="227"/>
      <c r="BUR12" s="227"/>
      <c r="BUS12" s="227"/>
      <c r="BUT12" s="227"/>
      <c r="BUU12" s="227"/>
      <c r="BUV12" s="227"/>
      <c r="BUW12" s="227"/>
      <c r="BUX12" s="227"/>
      <c r="BUY12" s="227"/>
      <c r="BUZ12" s="227"/>
      <c r="BVA12" s="227"/>
      <c r="BVB12" s="227"/>
      <c r="BVC12" s="227"/>
      <c r="BVD12" s="227"/>
      <c r="BVE12" s="227"/>
      <c r="BVF12" s="227"/>
      <c r="BVG12" s="227"/>
      <c r="BVH12" s="227"/>
      <c r="BVI12" s="227"/>
      <c r="BVJ12" s="227"/>
      <c r="BVK12" s="227"/>
      <c r="BVL12" s="227"/>
      <c r="BVM12" s="227"/>
      <c r="BVN12" s="227"/>
      <c r="BVO12" s="227"/>
      <c r="BVP12" s="227"/>
      <c r="BVQ12" s="227"/>
      <c r="BVR12" s="227"/>
      <c r="BVS12" s="227"/>
      <c r="BVT12" s="227"/>
      <c r="BVU12" s="227"/>
      <c r="BVV12" s="227"/>
      <c r="BVW12" s="227"/>
      <c r="BVX12" s="227"/>
      <c r="BVY12" s="227"/>
      <c r="BVZ12" s="227"/>
      <c r="BWA12" s="227"/>
      <c r="BWB12" s="227"/>
      <c r="BWC12" s="227"/>
      <c r="BWD12" s="227"/>
      <c r="BWE12" s="227"/>
      <c r="BWF12" s="227"/>
      <c r="BWG12" s="227"/>
      <c r="BWH12" s="227"/>
      <c r="BWI12" s="227"/>
      <c r="BWJ12" s="227"/>
      <c r="BWK12" s="227"/>
      <c r="BWL12" s="227"/>
      <c r="BWM12" s="227"/>
      <c r="BWN12" s="227"/>
      <c r="BWO12" s="227"/>
      <c r="BWP12" s="227"/>
      <c r="BWQ12" s="227"/>
      <c r="BWR12" s="227"/>
      <c r="BWS12" s="227"/>
      <c r="BWT12" s="227"/>
      <c r="BWU12" s="227"/>
      <c r="BWV12" s="227"/>
      <c r="BWW12" s="227"/>
      <c r="BWX12" s="227"/>
      <c r="BWY12" s="227"/>
      <c r="BWZ12" s="227"/>
      <c r="BXA12" s="227"/>
      <c r="BXB12" s="227"/>
      <c r="BXC12" s="227"/>
      <c r="BXD12" s="227"/>
      <c r="BXE12" s="227"/>
      <c r="BXF12" s="227"/>
      <c r="BXG12" s="227"/>
      <c r="BXH12" s="227"/>
      <c r="BXI12" s="227"/>
      <c r="BXJ12" s="227"/>
      <c r="BXK12" s="227"/>
      <c r="BXL12" s="227"/>
      <c r="BXM12" s="227"/>
      <c r="BXN12" s="227"/>
      <c r="BXO12" s="227"/>
      <c r="BXP12" s="227"/>
      <c r="BXQ12" s="227"/>
      <c r="BXR12" s="227"/>
      <c r="BXS12" s="227"/>
      <c r="BXT12" s="227"/>
      <c r="BXU12" s="227"/>
      <c r="BXV12" s="227"/>
      <c r="BXW12" s="227"/>
      <c r="BXX12" s="227"/>
      <c r="BXY12" s="227"/>
      <c r="BXZ12" s="227"/>
      <c r="BYA12" s="227"/>
      <c r="BYB12" s="227"/>
      <c r="BYC12" s="227"/>
      <c r="BYD12" s="227"/>
      <c r="BYE12" s="227"/>
      <c r="BYF12" s="227"/>
      <c r="BYG12" s="227"/>
      <c r="BYH12" s="227"/>
      <c r="BYI12" s="227"/>
      <c r="BYJ12" s="227"/>
      <c r="BYK12" s="227"/>
      <c r="BYL12" s="227"/>
      <c r="BYM12" s="227"/>
      <c r="BYN12" s="227"/>
      <c r="BYO12" s="227"/>
      <c r="BYP12" s="227"/>
      <c r="BYQ12" s="227"/>
      <c r="BYR12" s="227"/>
      <c r="BYS12" s="227"/>
      <c r="BYT12" s="227"/>
      <c r="BYU12" s="227"/>
      <c r="BYV12" s="227"/>
      <c r="BYW12" s="227"/>
      <c r="BYX12" s="227"/>
      <c r="BYY12" s="227"/>
      <c r="BYZ12" s="227"/>
      <c r="BZA12" s="227"/>
      <c r="BZB12" s="227"/>
      <c r="BZC12" s="227"/>
      <c r="BZD12" s="227"/>
      <c r="BZE12" s="227"/>
      <c r="BZF12" s="227"/>
      <c r="BZG12" s="227"/>
      <c r="BZH12" s="227"/>
      <c r="BZI12" s="227"/>
      <c r="BZJ12" s="227"/>
      <c r="BZK12" s="227"/>
      <c r="BZL12" s="227"/>
      <c r="BZM12" s="227"/>
      <c r="BZN12" s="227"/>
      <c r="BZO12" s="227"/>
      <c r="BZP12" s="227"/>
      <c r="BZQ12" s="227"/>
      <c r="BZR12" s="227"/>
      <c r="BZS12" s="227"/>
      <c r="BZT12" s="227"/>
      <c r="BZU12" s="227"/>
      <c r="BZV12" s="227"/>
      <c r="BZW12" s="227"/>
      <c r="BZX12" s="227"/>
      <c r="BZY12" s="227"/>
      <c r="BZZ12" s="227"/>
      <c r="CAA12" s="227"/>
      <c r="CAB12" s="227"/>
      <c r="CAC12" s="227"/>
      <c r="CAD12" s="227"/>
      <c r="CAE12" s="227"/>
      <c r="CAF12" s="227"/>
      <c r="CAG12" s="227"/>
      <c r="CAH12" s="227"/>
      <c r="CAI12" s="227"/>
      <c r="CAJ12" s="227"/>
      <c r="CAK12" s="227"/>
      <c r="CAL12" s="227"/>
      <c r="CAM12" s="227"/>
      <c r="CAN12" s="227"/>
      <c r="CAO12" s="227"/>
      <c r="CAP12" s="227"/>
      <c r="CAQ12" s="227"/>
      <c r="CAR12" s="227"/>
      <c r="CAS12" s="227"/>
      <c r="CAT12" s="227"/>
      <c r="CAU12" s="227"/>
      <c r="CAV12" s="227"/>
      <c r="CAW12" s="227"/>
      <c r="CAX12" s="227"/>
      <c r="CAY12" s="227"/>
      <c r="CAZ12" s="227"/>
      <c r="CBA12" s="227"/>
      <c r="CBB12" s="227"/>
      <c r="CBC12" s="227"/>
      <c r="CBD12" s="227"/>
      <c r="CBE12" s="227"/>
      <c r="CBF12" s="227"/>
      <c r="CBG12" s="227"/>
      <c r="CBH12" s="227"/>
      <c r="CBI12" s="227"/>
      <c r="CBJ12" s="227"/>
      <c r="CBK12" s="227"/>
      <c r="CBL12" s="227"/>
      <c r="CBM12" s="227"/>
      <c r="CBN12" s="227"/>
      <c r="CBO12" s="227"/>
      <c r="CBP12" s="227"/>
      <c r="CBQ12" s="227"/>
      <c r="CBR12" s="227"/>
      <c r="CBS12" s="227"/>
      <c r="CBT12" s="227"/>
      <c r="CBU12" s="227"/>
      <c r="CBV12" s="227"/>
      <c r="CBW12" s="227"/>
      <c r="CBX12" s="227"/>
      <c r="CBY12" s="227"/>
      <c r="CBZ12" s="227"/>
      <c r="CCA12" s="227"/>
      <c r="CCB12" s="227"/>
      <c r="CCC12" s="227"/>
      <c r="CCD12" s="227"/>
      <c r="CCE12" s="227"/>
      <c r="CCF12" s="227"/>
      <c r="CCG12" s="227"/>
      <c r="CCH12" s="227"/>
      <c r="CCI12" s="227"/>
      <c r="CCJ12" s="227"/>
      <c r="CCK12" s="227"/>
      <c r="CCL12" s="227"/>
      <c r="CCM12" s="227"/>
      <c r="CCN12" s="227"/>
      <c r="CCO12" s="227"/>
      <c r="CCP12" s="227"/>
      <c r="CCQ12" s="227"/>
      <c r="CCR12" s="227"/>
      <c r="CCS12" s="227"/>
      <c r="CCT12" s="227"/>
      <c r="CCU12" s="227"/>
      <c r="CCV12" s="227"/>
      <c r="CCW12" s="227"/>
      <c r="CCX12" s="227"/>
      <c r="CCY12" s="227"/>
      <c r="CCZ12" s="227"/>
      <c r="CDA12" s="227"/>
      <c r="CDB12" s="227"/>
      <c r="CDC12" s="227"/>
      <c r="CDD12" s="227"/>
      <c r="CDE12" s="227"/>
      <c r="CDF12" s="227"/>
      <c r="CDG12" s="227"/>
      <c r="CDH12" s="227"/>
      <c r="CDI12" s="227"/>
      <c r="CDJ12" s="227"/>
      <c r="CDK12" s="227"/>
      <c r="CDL12" s="227"/>
      <c r="CDM12" s="227"/>
      <c r="CDN12" s="227"/>
      <c r="CDO12" s="227"/>
      <c r="CDP12" s="227"/>
      <c r="CDQ12" s="227"/>
      <c r="CDR12" s="227"/>
      <c r="CDS12" s="227"/>
      <c r="CDT12" s="227"/>
      <c r="CDU12" s="227"/>
      <c r="CDV12" s="227"/>
      <c r="CDW12" s="227"/>
      <c r="CDX12" s="227"/>
      <c r="CDY12" s="227"/>
      <c r="CDZ12" s="227"/>
      <c r="CEA12" s="227"/>
      <c r="CEB12" s="227"/>
      <c r="CEC12" s="227"/>
      <c r="CED12" s="227"/>
      <c r="CEE12" s="227"/>
      <c r="CEF12" s="227"/>
      <c r="CEG12" s="227"/>
      <c r="CEH12" s="227"/>
      <c r="CEI12" s="227"/>
      <c r="CEJ12" s="227"/>
      <c r="CEK12" s="227"/>
      <c r="CEL12" s="227"/>
      <c r="CEM12" s="227"/>
      <c r="CEN12" s="227"/>
      <c r="CEO12" s="227"/>
      <c r="CEP12" s="227"/>
      <c r="CEQ12" s="227"/>
      <c r="CER12" s="227"/>
      <c r="CES12" s="227"/>
      <c r="CET12" s="227"/>
      <c r="CEU12" s="227"/>
      <c r="CEV12" s="227"/>
      <c r="CEW12" s="227"/>
      <c r="CEX12" s="227"/>
      <c r="CEY12" s="227"/>
      <c r="CEZ12" s="227"/>
      <c r="CFA12" s="227"/>
      <c r="CFB12" s="227"/>
      <c r="CFC12" s="227"/>
      <c r="CFD12" s="227"/>
      <c r="CFE12" s="227"/>
      <c r="CFF12" s="227"/>
      <c r="CFG12" s="227"/>
      <c r="CFH12" s="227"/>
      <c r="CFI12" s="227"/>
      <c r="CFJ12" s="227"/>
    </row>
    <row r="13" spans="1:2194" ht="39.950000000000003" customHeight="1">
      <c r="A13" s="284"/>
      <c r="B13" s="287">
        <v>3</v>
      </c>
      <c r="C13" s="133"/>
      <c r="D13" s="133"/>
      <c r="E13" s="6"/>
      <c r="F13" s="133"/>
      <c r="G13" s="6"/>
      <c r="H13" s="301"/>
      <c r="I13" s="310"/>
      <c r="J13" s="301"/>
      <c r="K13" s="61"/>
      <c r="L13" s="300"/>
      <c r="M13" s="75"/>
      <c r="N13" s="62"/>
      <c r="O13" s="62"/>
      <c r="P13" s="492"/>
      <c r="Q13" s="492"/>
      <c r="R13" s="77" t="s">
        <v>156</v>
      </c>
      <c r="S13" s="62"/>
      <c r="T13" s="309">
        <f t="shared" ca="1" si="0"/>
        <v>0</v>
      </c>
      <c r="V13" s="384">
        <f t="shared" si="1"/>
        <v>0</v>
      </c>
      <c r="X13" s="384">
        <f>$U$4</f>
        <v>0</v>
      </c>
      <c r="AA13" s="384" t="s">
        <v>278</v>
      </c>
      <c r="AE13" s="384" t="e">
        <f t="shared" si="4"/>
        <v>#N/A</v>
      </c>
      <c r="AG13" s="384" t="s">
        <v>134</v>
      </c>
      <c r="AH13" s="384" t="e">
        <f t="shared" si="5"/>
        <v>#N/A</v>
      </c>
      <c r="AI13" s="384">
        <f t="shared" si="2"/>
        <v>0</v>
      </c>
      <c r="AJ13" s="384">
        <f t="shared" si="3"/>
        <v>0</v>
      </c>
      <c r="AN13" s="384" t="s">
        <v>291</v>
      </c>
      <c r="AO13" s="384">
        <v>3</v>
      </c>
      <c r="AP13" s="384">
        <v>0</v>
      </c>
      <c r="AQ13" s="384">
        <v>0</v>
      </c>
      <c r="AR13" s="388">
        <v>45838</v>
      </c>
      <c r="AS13" s="388">
        <f t="shared" ca="1" si="6"/>
        <v>45547</v>
      </c>
      <c r="AT13" s="384">
        <f ca="1">SUM(AR13-AS13)/30</f>
        <v>9.6999999999999993</v>
      </c>
    </row>
    <row r="14" spans="1:2194" ht="39.950000000000003" customHeight="1">
      <c r="A14" s="284"/>
      <c r="B14" s="287">
        <v>4</v>
      </c>
      <c r="C14" s="133"/>
      <c r="D14" s="133"/>
      <c r="E14" s="6"/>
      <c r="F14" s="6"/>
      <c r="G14" s="6"/>
      <c r="H14" s="29"/>
      <c r="I14" s="29"/>
      <c r="J14" s="29"/>
      <c r="K14" s="61"/>
      <c r="L14" s="6"/>
      <c r="M14" s="75">
        <f t="shared" ref="M14:M75" si="7">IF(K14&lt;1111111111,,"NO ENTRY REQUIRED Current Funding for This Cell Number Will Be Used")</f>
        <v>0</v>
      </c>
      <c r="N14" s="62"/>
      <c r="O14" s="62"/>
      <c r="P14" s="493"/>
      <c r="Q14" s="493"/>
      <c r="R14" s="77" t="s">
        <v>156</v>
      </c>
      <c r="S14" s="62"/>
      <c r="T14" s="309">
        <f t="shared" ca="1" si="0"/>
        <v>0</v>
      </c>
      <c r="V14" s="384">
        <f t="shared" si="1"/>
        <v>0</v>
      </c>
      <c r="X14" s="384">
        <f>$U$4</f>
        <v>0</v>
      </c>
      <c r="AA14" s="384" t="s">
        <v>278</v>
      </c>
      <c r="AE14" s="384" t="e">
        <f t="shared" si="4"/>
        <v>#N/A</v>
      </c>
      <c r="AG14" s="384" t="s">
        <v>134</v>
      </c>
      <c r="AH14" s="384" t="e">
        <f t="shared" si="5"/>
        <v>#N/A</v>
      </c>
      <c r="AI14" s="384">
        <f t="shared" si="2"/>
        <v>0</v>
      </c>
      <c r="AJ14" s="384">
        <f t="shared" si="3"/>
        <v>0</v>
      </c>
      <c r="AN14" s="384" t="s">
        <v>224</v>
      </c>
      <c r="AO14" s="384">
        <v>5</v>
      </c>
      <c r="AR14" s="388">
        <v>45838</v>
      </c>
      <c r="AS14" s="388">
        <f t="shared" ca="1" si="6"/>
        <v>45547</v>
      </c>
      <c r="AT14" s="384">
        <f ca="1">SUM(AR14-AS14)/30</f>
        <v>9.6999999999999993</v>
      </c>
    </row>
    <row r="15" spans="1:2194" ht="39.950000000000003" customHeight="1">
      <c r="A15" s="284"/>
      <c r="B15" s="287">
        <v>5</v>
      </c>
      <c r="C15" s="133"/>
      <c r="D15" s="133"/>
      <c r="E15" s="6"/>
      <c r="F15" s="6"/>
      <c r="G15" s="6"/>
      <c r="H15" s="29"/>
      <c r="I15" s="29"/>
      <c r="J15" s="29"/>
      <c r="K15" s="61"/>
      <c r="L15" s="6"/>
      <c r="M15" s="75">
        <f t="shared" si="7"/>
        <v>0</v>
      </c>
      <c r="N15" s="134"/>
      <c r="O15" s="134"/>
      <c r="P15" s="491"/>
      <c r="Q15" s="493"/>
      <c r="R15" s="77" t="s">
        <v>156</v>
      </c>
      <c r="S15" s="62"/>
      <c r="T15" s="309">
        <f t="shared" ca="1" si="0"/>
        <v>0</v>
      </c>
      <c r="V15" s="384">
        <f t="shared" si="1"/>
        <v>0</v>
      </c>
      <c r="X15" s="384">
        <f>$U$4</f>
        <v>0</v>
      </c>
      <c r="AA15" s="384" t="s">
        <v>278</v>
      </c>
      <c r="AE15" s="384" t="e">
        <f t="shared" si="4"/>
        <v>#N/A</v>
      </c>
      <c r="AG15" s="384" t="s">
        <v>134</v>
      </c>
      <c r="AH15" s="384" t="e">
        <f t="shared" si="5"/>
        <v>#N/A</v>
      </c>
      <c r="AI15" s="384">
        <f t="shared" si="2"/>
        <v>0</v>
      </c>
      <c r="AJ15" s="384">
        <f t="shared" si="3"/>
        <v>0</v>
      </c>
      <c r="AN15" s="384">
        <v>0</v>
      </c>
      <c r="AO15" s="384">
        <v>0</v>
      </c>
      <c r="AR15" s="388">
        <v>45838</v>
      </c>
      <c r="AS15" s="388">
        <f t="shared" ca="1" si="6"/>
        <v>45547</v>
      </c>
      <c r="AT15" s="384">
        <f ca="1">SUM(AR15-AS15)/30</f>
        <v>9.6999999999999993</v>
      </c>
    </row>
    <row r="16" spans="1:2194" ht="39.950000000000003" customHeight="1">
      <c r="A16" s="284"/>
      <c r="B16" s="287">
        <v>6</v>
      </c>
      <c r="C16" s="133"/>
      <c r="D16" s="133"/>
      <c r="E16" s="6"/>
      <c r="F16" s="6"/>
      <c r="G16" s="6"/>
      <c r="H16" s="29"/>
      <c r="I16" s="29"/>
      <c r="J16" s="29"/>
      <c r="K16" s="61"/>
      <c r="L16" s="6"/>
      <c r="M16" s="75">
        <f t="shared" si="7"/>
        <v>0</v>
      </c>
      <c r="N16" s="134"/>
      <c r="O16" s="134"/>
      <c r="P16" s="491"/>
      <c r="Q16" s="493"/>
      <c r="R16" s="77" t="s">
        <v>156</v>
      </c>
      <c r="S16" s="62"/>
      <c r="T16" s="309">
        <f t="shared" ca="1" si="0"/>
        <v>0</v>
      </c>
      <c r="V16" s="384">
        <f t="shared" si="1"/>
        <v>0</v>
      </c>
      <c r="AE16" s="384" t="e">
        <f t="shared" si="4"/>
        <v>#N/A</v>
      </c>
      <c r="AG16" s="384" t="s">
        <v>134</v>
      </c>
      <c r="AH16" s="384" t="e">
        <f t="shared" si="5"/>
        <v>#N/A</v>
      </c>
      <c r="AI16" s="384">
        <f t="shared" si="2"/>
        <v>0</v>
      </c>
      <c r="AJ16" s="384">
        <f t="shared" si="3"/>
        <v>0</v>
      </c>
      <c r="AR16" s="388">
        <v>45838</v>
      </c>
      <c r="AS16" s="388">
        <f t="shared" ca="1" si="6"/>
        <v>45547</v>
      </c>
      <c r="AT16" s="384">
        <f t="shared" ref="AT16:AT79" ca="1" si="8">SUM(AR16-AS16)/30</f>
        <v>9.6999999999999993</v>
      </c>
    </row>
    <row r="17" spans="1:46" ht="39.950000000000003" customHeight="1">
      <c r="A17" s="284"/>
      <c r="B17" s="287">
        <v>7</v>
      </c>
      <c r="C17" s="133"/>
      <c r="D17" s="133"/>
      <c r="E17" s="6"/>
      <c r="F17" s="6"/>
      <c r="G17" s="6"/>
      <c r="H17" s="29"/>
      <c r="I17" s="29"/>
      <c r="J17" s="29"/>
      <c r="K17" s="61"/>
      <c r="L17" s="6"/>
      <c r="M17" s="75">
        <f t="shared" si="7"/>
        <v>0</v>
      </c>
      <c r="N17" s="62"/>
      <c r="O17" s="62"/>
      <c r="P17" s="493"/>
      <c r="Q17" s="493"/>
      <c r="R17" s="77" t="s">
        <v>156</v>
      </c>
      <c r="S17" s="62"/>
      <c r="T17" s="309">
        <f t="shared" ca="1" si="0"/>
        <v>0</v>
      </c>
      <c r="V17" s="384">
        <f t="shared" si="1"/>
        <v>0</v>
      </c>
      <c r="AE17" s="384" t="e">
        <f t="shared" si="4"/>
        <v>#N/A</v>
      </c>
      <c r="AG17" s="384" t="s">
        <v>134</v>
      </c>
      <c r="AH17" s="384" t="e">
        <f t="shared" si="5"/>
        <v>#N/A</v>
      </c>
      <c r="AI17" s="384">
        <f t="shared" si="2"/>
        <v>0</v>
      </c>
      <c r="AJ17" s="384">
        <f t="shared" si="3"/>
        <v>0</v>
      </c>
      <c r="AR17" s="388">
        <v>45838</v>
      </c>
      <c r="AS17" s="388">
        <f t="shared" ca="1" si="6"/>
        <v>45547</v>
      </c>
      <c r="AT17" s="384">
        <f t="shared" ca="1" si="8"/>
        <v>9.6999999999999993</v>
      </c>
    </row>
    <row r="18" spans="1:46" ht="39.950000000000003" customHeight="1">
      <c r="A18" s="284"/>
      <c r="B18" s="287">
        <v>8</v>
      </c>
      <c r="C18" s="123"/>
      <c r="D18" s="123"/>
      <c r="E18" s="6"/>
      <c r="F18" s="6"/>
      <c r="G18" s="6"/>
      <c r="H18" s="29"/>
      <c r="I18" s="29"/>
      <c r="J18" s="29"/>
      <c r="K18" s="61"/>
      <c r="L18" s="6"/>
      <c r="M18" s="75">
        <f t="shared" si="7"/>
        <v>0</v>
      </c>
      <c r="N18" s="62"/>
      <c r="O18" s="62"/>
      <c r="P18" s="493"/>
      <c r="Q18" s="493"/>
      <c r="R18" s="77" t="s">
        <v>156</v>
      </c>
      <c r="S18" s="62"/>
      <c r="T18" s="309">
        <f t="shared" ca="1" si="0"/>
        <v>0</v>
      </c>
      <c r="V18" s="384">
        <f t="shared" si="1"/>
        <v>0</v>
      </c>
      <c r="AE18" s="384" t="e">
        <f t="shared" si="4"/>
        <v>#N/A</v>
      </c>
      <c r="AG18" s="384" t="s">
        <v>134</v>
      </c>
      <c r="AH18" s="384" t="e">
        <f t="shared" si="5"/>
        <v>#N/A</v>
      </c>
      <c r="AI18" s="384">
        <f t="shared" si="2"/>
        <v>0</v>
      </c>
      <c r="AJ18" s="384">
        <f t="shared" si="3"/>
        <v>0</v>
      </c>
      <c r="AM18" s="384" t="s">
        <v>316</v>
      </c>
      <c r="AR18" s="388">
        <v>45838</v>
      </c>
      <c r="AS18" s="388">
        <f t="shared" ca="1" si="6"/>
        <v>45547</v>
      </c>
      <c r="AT18" s="384">
        <f t="shared" ca="1" si="8"/>
        <v>9.6999999999999993</v>
      </c>
    </row>
    <row r="19" spans="1:46" ht="39.950000000000003" customHeight="1">
      <c r="A19" s="284"/>
      <c r="B19" s="287">
        <v>9</v>
      </c>
      <c r="C19" s="123"/>
      <c r="D19" s="123"/>
      <c r="E19" s="6"/>
      <c r="F19" s="6"/>
      <c r="G19" s="6"/>
      <c r="H19" s="29"/>
      <c r="I19" s="29"/>
      <c r="J19" s="29"/>
      <c r="K19" s="61"/>
      <c r="L19" s="6"/>
      <c r="M19" s="75">
        <f t="shared" si="7"/>
        <v>0</v>
      </c>
      <c r="N19" s="62"/>
      <c r="O19" s="62"/>
      <c r="P19" s="493"/>
      <c r="Q19" s="493"/>
      <c r="R19" s="77" t="s">
        <v>156</v>
      </c>
      <c r="S19" s="62"/>
      <c r="T19" s="309">
        <f t="shared" ca="1" si="0"/>
        <v>0</v>
      </c>
      <c r="V19" s="384">
        <f t="shared" si="1"/>
        <v>0</v>
      </c>
      <c r="AE19" s="384" t="e">
        <f t="shared" si="4"/>
        <v>#N/A</v>
      </c>
      <c r="AG19" s="384" t="s">
        <v>134</v>
      </c>
      <c r="AH19" s="384" t="e">
        <f t="shared" si="5"/>
        <v>#N/A</v>
      </c>
      <c r="AI19" s="384">
        <f t="shared" si="2"/>
        <v>0</v>
      </c>
      <c r="AJ19" s="384">
        <f t="shared" si="3"/>
        <v>0</v>
      </c>
      <c r="AR19" s="388">
        <v>45838</v>
      </c>
      <c r="AS19" s="388">
        <f t="shared" ca="1" si="6"/>
        <v>45547</v>
      </c>
      <c r="AT19" s="384">
        <f t="shared" ca="1" si="8"/>
        <v>9.6999999999999993</v>
      </c>
    </row>
    <row r="20" spans="1:46" ht="39.950000000000003" customHeight="1">
      <c r="A20" s="284"/>
      <c r="B20" s="287">
        <v>10</v>
      </c>
      <c r="C20" s="123"/>
      <c r="D20" s="123"/>
      <c r="E20" s="6"/>
      <c r="F20" s="6"/>
      <c r="G20" s="6"/>
      <c r="H20" s="29"/>
      <c r="I20" s="29"/>
      <c r="J20" s="29"/>
      <c r="K20" s="61"/>
      <c r="L20" s="6"/>
      <c r="M20" s="75">
        <f t="shared" si="7"/>
        <v>0</v>
      </c>
      <c r="N20" s="62"/>
      <c r="O20" s="62"/>
      <c r="P20" s="493"/>
      <c r="Q20" s="493"/>
      <c r="R20" s="77" t="s">
        <v>156</v>
      </c>
      <c r="S20" s="62"/>
      <c r="T20" s="309">
        <f t="shared" ca="1" si="0"/>
        <v>0</v>
      </c>
      <c r="V20" s="384">
        <f t="shared" si="1"/>
        <v>0</v>
      </c>
      <c r="AE20" s="384" t="e">
        <f t="shared" si="4"/>
        <v>#N/A</v>
      </c>
      <c r="AG20" s="384" t="s">
        <v>134</v>
      </c>
      <c r="AH20" s="384" t="e">
        <f t="shared" si="5"/>
        <v>#N/A</v>
      </c>
      <c r="AI20" s="384">
        <f t="shared" si="2"/>
        <v>0</v>
      </c>
      <c r="AJ20" s="384">
        <f t="shared" si="3"/>
        <v>0</v>
      </c>
      <c r="AR20" s="388">
        <v>45838</v>
      </c>
      <c r="AS20" s="388">
        <f t="shared" ca="1" si="6"/>
        <v>45547</v>
      </c>
      <c r="AT20" s="384">
        <f t="shared" ca="1" si="8"/>
        <v>9.6999999999999993</v>
      </c>
    </row>
    <row r="21" spans="1:46" ht="39.950000000000003" customHeight="1">
      <c r="A21" s="284"/>
      <c r="B21" s="287">
        <v>11</v>
      </c>
      <c r="C21" s="123"/>
      <c r="D21" s="123"/>
      <c r="E21" s="6"/>
      <c r="F21" s="6"/>
      <c r="G21" s="6"/>
      <c r="H21" s="29"/>
      <c r="I21" s="29"/>
      <c r="J21" s="29"/>
      <c r="K21" s="61"/>
      <c r="L21" s="6"/>
      <c r="M21" s="75">
        <f t="shared" si="7"/>
        <v>0</v>
      </c>
      <c r="N21" s="62"/>
      <c r="O21" s="62"/>
      <c r="P21" s="493"/>
      <c r="Q21" s="493"/>
      <c r="R21" s="77" t="s">
        <v>156</v>
      </c>
      <c r="S21" s="62"/>
      <c r="T21" s="309">
        <f t="shared" ca="1" si="0"/>
        <v>0</v>
      </c>
      <c r="V21" s="384">
        <f t="shared" si="1"/>
        <v>0</v>
      </c>
      <c r="AE21" s="384" t="e">
        <f t="shared" si="4"/>
        <v>#N/A</v>
      </c>
      <c r="AG21" s="384" t="s">
        <v>134</v>
      </c>
      <c r="AH21" s="384" t="e">
        <f t="shared" si="5"/>
        <v>#N/A</v>
      </c>
      <c r="AI21" s="384">
        <f t="shared" si="2"/>
        <v>0</v>
      </c>
      <c r="AJ21" s="384">
        <f t="shared" si="3"/>
        <v>0</v>
      </c>
      <c r="AR21" s="388">
        <v>45838</v>
      </c>
      <c r="AS21" s="388">
        <f t="shared" ca="1" si="6"/>
        <v>45547</v>
      </c>
      <c r="AT21" s="384">
        <f t="shared" ca="1" si="8"/>
        <v>9.6999999999999993</v>
      </c>
    </row>
    <row r="22" spans="1:46" ht="39.950000000000003" customHeight="1">
      <c r="A22" s="284"/>
      <c r="B22" s="287">
        <v>12</v>
      </c>
      <c r="C22" s="123"/>
      <c r="D22" s="123"/>
      <c r="E22" s="6"/>
      <c r="F22" s="6"/>
      <c r="G22" s="6"/>
      <c r="H22" s="29"/>
      <c r="I22" s="29"/>
      <c r="J22" s="29"/>
      <c r="K22" s="61"/>
      <c r="L22" s="6"/>
      <c r="M22" s="75">
        <f t="shared" si="7"/>
        <v>0</v>
      </c>
      <c r="N22" s="62"/>
      <c r="O22" s="62"/>
      <c r="P22" s="493"/>
      <c r="Q22" s="493"/>
      <c r="R22" s="77" t="s">
        <v>156</v>
      </c>
      <c r="S22" s="62"/>
      <c r="T22" s="309">
        <f t="shared" ca="1" si="0"/>
        <v>0</v>
      </c>
      <c r="V22" s="384">
        <f t="shared" si="1"/>
        <v>0</v>
      </c>
      <c r="AE22" s="384" t="e">
        <f t="shared" si="4"/>
        <v>#N/A</v>
      </c>
      <c r="AG22" s="384" t="s">
        <v>134</v>
      </c>
      <c r="AH22" s="384" t="e">
        <f t="shared" si="5"/>
        <v>#N/A</v>
      </c>
      <c r="AI22" s="384">
        <f t="shared" si="2"/>
        <v>0</v>
      </c>
      <c r="AJ22" s="384">
        <f t="shared" si="3"/>
        <v>0</v>
      </c>
      <c r="AR22" s="388">
        <v>45838</v>
      </c>
      <c r="AS22" s="388">
        <f t="shared" ca="1" si="6"/>
        <v>45547</v>
      </c>
      <c r="AT22" s="384">
        <f t="shared" ca="1" si="8"/>
        <v>9.6999999999999993</v>
      </c>
    </row>
    <row r="23" spans="1:46" ht="39.950000000000003" customHeight="1">
      <c r="A23" s="284"/>
      <c r="B23" s="287">
        <v>13</v>
      </c>
      <c r="C23" s="123"/>
      <c r="D23" s="123"/>
      <c r="E23" s="6"/>
      <c r="F23" s="6"/>
      <c r="G23" s="6"/>
      <c r="H23" s="29"/>
      <c r="I23" s="29"/>
      <c r="J23" s="29"/>
      <c r="K23" s="61"/>
      <c r="L23" s="6"/>
      <c r="M23" s="75">
        <f t="shared" si="7"/>
        <v>0</v>
      </c>
      <c r="N23" s="62"/>
      <c r="O23" s="62"/>
      <c r="P23" s="493"/>
      <c r="Q23" s="493"/>
      <c r="R23" s="77" t="s">
        <v>156</v>
      </c>
      <c r="S23" s="62"/>
      <c r="T23" s="309">
        <f t="shared" ca="1" si="0"/>
        <v>0</v>
      </c>
      <c r="V23" s="384">
        <f t="shared" si="1"/>
        <v>0</v>
      </c>
      <c r="AE23" s="384" t="e">
        <f t="shared" si="4"/>
        <v>#N/A</v>
      </c>
      <c r="AG23" s="384" t="s">
        <v>134</v>
      </c>
      <c r="AH23" s="384" t="e">
        <f t="shared" si="5"/>
        <v>#N/A</v>
      </c>
      <c r="AI23" s="384">
        <f t="shared" si="2"/>
        <v>0</v>
      </c>
      <c r="AJ23" s="384">
        <f t="shared" si="3"/>
        <v>0</v>
      </c>
      <c r="AR23" s="388">
        <v>45838</v>
      </c>
      <c r="AS23" s="388">
        <f t="shared" ca="1" si="6"/>
        <v>45547</v>
      </c>
      <c r="AT23" s="384">
        <f t="shared" ca="1" si="8"/>
        <v>9.6999999999999993</v>
      </c>
    </row>
    <row r="24" spans="1:46" ht="39.950000000000003" customHeight="1">
      <c r="A24" s="284"/>
      <c r="B24" s="287">
        <v>14</v>
      </c>
      <c r="C24" s="123"/>
      <c r="D24" s="123"/>
      <c r="E24" s="6"/>
      <c r="F24" s="6"/>
      <c r="G24" s="6"/>
      <c r="H24" s="29"/>
      <c r="I24" s="29"/>
      <c r="J24" s="29"/>
      <c r="K24" s="61"/>
      <c r="L24" s="6"/>
      <c r="M24" s="75">
        <f t="shared" si="7"/>
        <v>0</v>
      </c>
      <c r="N24" s="62"/>
      <c r="O24" s="62"/>
      <c r="P24" s="493"/>
      <c r="Q24" s="493"/>
      <c r="R24" s="77" t="s">
        <v>156</v>
      </c>
      <c r="S24" s="62"/>
      <c r="T24" s="309">
        <f t="shared" ca="1" si="0"/>
        <v>0</v>
      </c>
      <c r="V24" s="384">
        <f t="shared" si="1"/>
        <v>0</v>
      </c>
      <c r="AE24" s="384" t="e">
        <f t="shared" si="4"/>
        <v>#N/A</v>
      </c>
      <c r="AG24" s="384" t="s">
        <v>134</v>
      </c>
      <c r="AH24" s="384" t="e">
        <f t="shared" si="5"/>
        <v>#N/A</v>
      </c>
      <c r="AI24" s="384">
        <f t="shared" si="2"/>
        <v>0</v>
      </c>
      <c r="AJ24" s="384">
        <f t="shared" si="3"/>
        <v>0</v>
      </c>
      <c r="AR24" s="388">
        <v>45838</v>
      </c>
      <c r="AS24" s="388">
        <f t="shared" ca="1" si="6"/>
        <v>45547</v>
      </c>
      <c r="AT24" s="384">
        <f t="shared" ca="1" si="8"/>
        <v>9.6999999999999993</v>
      </c>
    </row>
    <row r="25" spans="1:46" ht="39.950000000000003" customHeight="1">
      <c r="A25" s="284"/>
      <c r="B25" s="287">
        <v>15</v>
      </c>
      <c r="C25" s="123"/>
      <c r="D25" s="123"/>
      <c r="E25" s="6"/>
      <c r="F25" s="6"/>
      <c r="G25" s="6"/>
      <c r="H25" s="29"/>
      <c r="I25" s="29"/>
      <c r="J25" s="29"/>
      <c r="K25" s="61"/>
      <c r="L25" s="6"/>
      <c r="M25" s="75">
        <f t="shared" si="7"/>
        <v>0</v>
      </c>
      <c r="N25" s="62"/>
      <c r="O25" s="62"/>
      <c r="P25" s="493"/>
      <c r="Q25" s="493"/>
      <c r="R25" s="77" t="s">
        <v>156</v>
      </c>
      <c r="S25" s="62"/>
      <c r="T25" s="309">
        <f t="shared" ca="1" si="0"/>
        <v>0</v>
      </c>
      <c r="V25" s="384">
        <f t="shared" si="1"/>
        <v>0</v>
      </c>
      <c r="AE25" s="384" t="e">
        <f t="shared" si="4"/>
        <v>#N/A</v>
      </c>
      <c r="AG25" s="384" t="s">
        <v>134</v>
      </c>
      <c r="AH25" s="384" t="e">
        <f t="shared" si="5"/>
        <v>#N/A</v>
      </c>
      <c r="AI25" s="384">
        <f t="shared" si="2"/>
        <v>0</v>
      </c>
      <c r="AJ25" s="384">
        <f t="shared" si="3"/>
        <v>0</v>
      </c>
      <c r="AR25" s="388">
        <v>45838</v>
      </c>
      <c r="AS25" s="388">
        <f t="shared" ca="1" si="6"/>
        <v>45547</v>
      </c>
      <c r="AT25" s="384">
        <f t="shared" ca="1" si="8"/>
        <v>9.6999999999999993</v>
      </c>
    </row>
    <row r="26" spans="1:46" ht="39.950000000000003" customHeight="1">
      <c r="A26" s="284"/>
      <c r="B26" s="287">
        <v>16</v>
      </c>
      <c r="C26" s="123"/>
      <c r="D26" s="123"/>
      <c r="E26" s="6"/>
      <c r="F26" s="6"/>
      <c r="G26" s="6"/>
      <c r="H26" s="29"/>
      <c r="I26" s="29"/>
      <c r="J26" s="29"/>
      <c r="K26" s="61"/>
      <c r="L26" s="6"/>
      <c r="M26" s="75">
        <f t="shared" si="7"/>
        <v>0</v>
      </c>
      <c r="N26" s="62"/>
      <c r="O26" s="62"/>
      <c r="P26" s="493"/>
      <c r="Q26" s="493"/>
      <c r="R26" s="77" t="s">
        <v>156</v>
      </c>
      <c r="S26" s="62"/>
      <c r="T26" s="309">
        <f t="shared" ca="1" si="0"/>
        <v>0</v>
      </c>
      <c r="V26" s="384">
        <f t="shared" si="1"/>
        <v>0</v>
      </c>
      <c r="AE26" s="384" t="e">
        <f t="shared" si="4"/>
        <v>#N/A</v>
      </c>
      <c r="AG26" s="384" t="s">
        <v>134</v>
      </c>
      <c r="AH26" s="384" t="e">
        <f t="shared" si="5"/>
        <v>#N/A</v>
      </c>
      <c r="AI26" s="384">
        <f t="shared" si="2"/>
        <v>0</v>
      </c>
      <c r="AJ26" s="384">
        <f t="shared" si="3"/>
        <v>0</v>
      </c>
      <c r="AR26" s="388">
        <v>45838</v>
      </c>
      <c r="AS26" s="388">
        <f t="shared" ca="1" si="6"/>
        <v>45547</v>
      </c>
      <c r="AT26" s="384">
        <f t="shared" ca="1" si="8"/>
        <v>9.6999999999999993</v>
      </c>
    </row>
    <row r="27" spans="1:46" ht="39.950000000000003" customHeight="1">
      <c r="A27" s="284"/>
      <c r="B27" s="287">
        <v>17</v>
      </c>
      <c r="C27" s="123"/>
      <c r="D27" s="123"/>
      <c r="E27" s="6"/>
      <c r="F27" s="6"/>
      <c r="G27" s="6"/>
      <c r="H27" s="29"/>
      <c r="I27" s="29"/>
      <c r="J27" s="29"/>
      <c r="K27" s="61"/>
      <c r="L27" s="6"/>
      <c r="M27" s="75">
        <f t="shared" si="7"/>
        <v>0</v>
      </c>
      <c r="N27" s="62"/>
      <c r="O27" s="62"/>
      <c r="P27" s="493"/>
      <c r="Q27" s="493"/>
      <c r="R27" s="77" t="s">
        <v>156</v>
      </c>
      <c r="S27" s="62"/>
      <c r="T27" s="309">
        <f t="shared" ca="1" si="0"/>
        <v>0</v>
      </c>
      <c r="V27" s="384">
        <f t="shared" si="1"/>
        <v>0</v>
      </c>
      <c r="AE27" s="384" t="e">
        <f t="shared" si="4"/>
        <v>#N/A</v>
      </c>
      <c r="AG27" s="384" t="s">
        <v>134</v>
      </c>
      <c r="AH27" s="384" t="e">
        <f t="shared" si="5"/>
        <v>#N/A</v>
      </c>
      <c r="AI27" s="384">
        <f t="shared" si="2"/>
        <v>0</v>
      </c>
      <c r="AJ27" s="384">
        <f t="shared" si="3"/>
        <v>0</v>
      </c>
      <c r="AR27" s="388">
        <v>45838</v>
      </c>
      <c r="AS27" s="388">
        <f t="shared" ca="1" si="6"/>
        <v>45547</v>
      </c>
      <c r="AT27" s="384">
        <f t="shared" ca="1" si="8"/>
        <v>9.6999999999999993</v>
      </c>
    </row>
    <row r="28" spans="1:46" ht="39.950000000000003" customHeight="1">
      <c r="A28" s="284"/>
      <c r="B28" s="287">
        <v>18</v>
      </c>
      <c r="C28" s="123"/>
      <c r="D28" s="123"/>
      <c r="E28" s="6"/>
      <c r="F28" s="6"/>
      <c r="G28" s="6"/>
      <c r="H28" s="29"/>
      <c r="I28" s="29"/>
      <c r="J28" s="29"/>
      <c r="K28" s="61"/>
      <c r="L28" s="6"/>
      <c r="M28" s="75">
        <f t="shared" si="7"/>
        <v>0</v>
      </c>
      <c r="N28" s="62"/>
      <c r="O28" s="62"/>
      <c r="P28" s="493"/>
      <c r="Q28" s="493"/>
      <c r="R28" s="77" t="s">
        <v>156</v>
      </c>
      <c r="S28" s="62"/>
      <c r="T28" s="309">
        <f t="shared" ca="1" si="0"/>
        <v>0</v>
      </c>
      <c r="V28" s="384">
        <f t="shared" si="1"/>
        <v>0</v>
      </c>
      <c r="AE28" s="384" t="e">
        <f t="shared" si="4"/>
        <v>#N/A</v>
      </c>
      <c r="AG28" s="384" t="s">
        <v>134</v>
      </c>
      <c r="AH28" s="384" t="e">
        <f t="shared" si="5"/>
        <v>#N/A</v>
      </c>
      <c r="AI28" s="384">
        <f t="shared" si="2"/>
        <v>0</v>
      </c>
      <c r="AJ28" s="384">
        <f t="shared" si="3"/>
        <v>0</v>
      </c>
      <c r="AR28" s="388">
        <v>45838</v>
      </c>
      <c r="AS28" s="388">
        <f t="shared" ca="1" si="6"/>
        <v>45547</v>
      </c>
      <c r="AT28" s="384">
        <f t="shared" ca="1" si="8"/>
        <v>9.6999999999999993</v>
      </c>
    </row>
    <row r="29" spans="1:46" ht="39.950000000000003" customHeight="1">
      <c r="A29" s="284"/>
      <c r="B29" s="287">
        <v>19</v>
      </c>
      <c r="C29" s="123"/>
      <c r="D29" s="123"/>
      <c r="E29" s="6"/>
      <c r="F29" s="6"/>
      <c r="G29" s="6"/>
      <c r="H29" s="29"/>
      <c r="I29" s="29"/>
      <c r="J29" s="29"/>
      <c r="K29" s="61"/>
      <c r="L29" s="6"/>
      <c r="M29" s="75">
        <f t="shared" si="7"/>
        <v>0</v>
      </c>
      <c r="N29" s="62"/>
      <c r="O29" s="62"/>
      <c r="P29" s="493"/>
      <c r="Q29" s="493"/>
      <c r="R29" s="77" t="s">
        <v>156</v>
      </c>
      <c r="S29" s="62"/>
      <c r="T29" s="309">
        <f t="shared" ca="1" si="0"/>
        <v>0</v>
      </c>
      <c r="V29" s="384">
        <f t="shared" si="1"/>
        <v>0</v>
      </c>
      <c r="AE29" s="384" t="e">
        <f t="shared" si="4"/>
        <v>#N/A</v>
      </c>
      <c r="AG29" s="384" t="s">
        <v>134</v>
      </c>
      <c r="AH29" s="384" t="e">
        <f t="shared" si="5"/>
        <v>#N/A</v>
      </c>
      <c r="AI29" s="384">
        <f t="shared" si="2"/>
        <v>0</v>
      </c>
      <c r="AJ29" s="384">
        <f t="shared" si="3"/>
        <v>0</v>
      </c>
      <c r="AR29" s="388">
        <v>45838</v>
      </c>
      <c r="AS29" s="388">
        <f t="shared" ca="1" si="6"/>
        <v>45547</v>
      </c>
      <c r="AT29" s="384">
        <f t="shared" ca="1" si="8"/>
        <v>9.6999999999999993</v>
      </c>
    </row>
    <row r="30" spans="1:46" ht="39.950000000000003" customHeight="1">
      <c r="A30" s="284"/>
      <c r="B30" s="287">
        <v>20</v>
      </c>
      <c r="C30" s="123"/>
      <c r="D30" s="123"/>
      <c r="E30" s="6"/>
      <c r="F30" s="6"/>
      <c r="G30" s="6"/>
      <c r="H30" s="29"/>
      <c r="I30" s="29"/>
      <c r="J30" s="29"/>
      <c r="K30" s="61"/>
      <c r="L30" s="6"/>
      <c r="M30" s="75">
        <f t="shared" si="7"/>
        <v>0</v>
      </c>
      <c r="N30" s="62"/>
      <c r="O30" s="62"/>
      <c r="P30" s="493"/>
      <c r="Q30" s="493"/>
      <c r="R30" s="77" t="s">
        <v>156</v>
      </c>
      <c r="S30" s="62"/>
      <c r="T30" s="309">
        <f t="shared" ca="1" si="0"/>
        <v>0</v>
      </c>
      <c r="V30" s="384">
        <f t="shared" si="1"/>
        <v>0</v>
      </c>
      <c r="AE30" s="384" t="e">
        <f t="shared" si="4"/>
        <v>#N/A</v>
      </c>
      <c r="AG30" s="384" t="s">
        <v>134</v>
      </c>
      <c r="AH30" s="384" t="e">
        <f t="shared" si="5"/>
        <v>#N/A</v>
      </c>
      <c r="AI30" s="384">
        <f t="shared" si="2"/>
        <v>0</v>
      </c>
      <c r="AJ30" s="384">
        <f t="shared" si="3"/>
        <v>0</v>
      </c>
      <c r="AR30" s="388">
        <v>45838</v>
      </c>
      <c r="AS30" s="388">
        <f t="shared" ca="1" si="6"/>
        <v>45547</v>
      </c>
      <c r="AT30" s="384">
        <f t="shared" ca="1" si="8"/>
        <v>9.6999999999999993</v>
      </c>
    </row>
    <row r="31" spans="1:46" ht="39.950000000000003" customHeight="1">
      <c r="A31" s="284"/>
      <c r="B31" s="287">
        <v>21</v>
      </c>
      <c r="C31" s="123"/>
      <c r="D31" s="123"/>
      <c r="E31" s="6"/>
      <c r="F31" s="6"/>
      <c r="G31" s="6"/>
      <c r="H31" s="29"/>
      <c r="I31" s="29"/>
      <c r="J31" s="29"/>
      <c r="K31" s="61"/>
      <c r="L31" s="6"/>
      <c r="M31" s="75">
        <f t="shared" si="7"/>
        <v>0</v>
      </c>
      <c r="N31" s="62"/>
      <c r="O31" s="62"/>
      <c r="P31" s="493"/>
      <c r="Q31" s="493"/>
      <c r="R31" s="77" t="s">
        <v>156</v>
      </c>
      <c r="S31" s="62"/>
      <c r="T31" s="309">
        <f t="shared" ca="1" si="0"/>
        <v>0</v>
      </c>
      <c r="V31" s="384">
        <f t="shared" si="1"/>
        <v>0</v>
      </c>
      <c r="AE31" s="384" t="e">
        <f t="shared" si="4"/>
        <v>#N/A</v>
      </c>
      <c r="AG31" s="384" t="s">
        <v>134</v>
      </c>
      <c r="AH31" s="384" t="e">
        <f t="shared" si="5"/>
        <v>#N/A</v>
      </c>
      <c r="AI31" s="384">
        <f t="shared" si="2"/>
        <v>0</v>
      </c>
      <c r="AJ31" s="384">
        <f t="shared" si="3"/>
        <v>0</v>
      </c>
      <c r="AR31" s="388">
        <v>45838</v>
      </c>
      <c r="AS31" s="388">
        <f t="shared" ca="1" si="6"/>
        <v>45547</v>
      </c>
      <c r="AT31" s="384">
        <f t="shared" ca="1" si="8"/>
        <v>9.6999999999999993</v>
      </c>
    </row>
    <row r="32" spans="1:46" ht="39.950000000000003" customHeight="1">
      <c r="A32" s="284"/>
      <c r="B32" s="287">
        <v>22</v>
      </c>
      <c r="C32" s="123"/>
      <c r="D32" s="123"/>
      <c r="E32" s="6"/>
      <c r="F32" s="6"/>
      <c r="G32" s="6"/>
      <c r="H32" s="29"/>
      <c r="I32" s="29"/>
      <c r="J32" s="29"/>
      <c r="K32" s="61"/>
      <c r="L32" s="6"/>
      <c r="M32" s="75">
        <f t="shared" si="7"/>
        <v>0</v>
      </c>
      <c r="N32" s="62"/>
      <c r="O32" s="62"/>
      <c r="P32" s="493"/>
      <c r="Q32" s="493"/>
      <c r="R32" s="77" t="s">
        <v>156</v>
      </c>
      <c r="S32" s="62"/>
      <c r="T32" s="309">
        <f t="shared" ca="1" si="0"/>
        <v>0</v>
      </c>
      <c r="V32" s="384">
        <f t="shared" si="1"/>
        <v>0</v>
      </c>
      <c r="AE32" s="384" t="e">
        <f t="shared" si="4"/>
        <v>#N/A</v>
      </c>
      <c r="AG32" s="384" t="s">
        <v>134</v>
      </c>
      <c r="AH32" s="384" t="e">
        <f t="shared" si="5"/>
        <v>#N/A</v>
      </c>
      <c r="AI32" s="384">
        <f t="shared" si="2"/>
        <v>0</v>
      </c>
      <c r="AJ32" s="384">
        <f t="shared" si="3"/>
        <v>0</v>
      </c>
      <c r="AR32" s="388">
        <v>45838</v>
      </c>
      <c r="AS32" s="388">
        <f t="shared" ca="1" si="6"/>
        <v>45547</v>
      </c>
      <c r="AT32" s="384">
        <f t="shared" ca="1" si="8"/>
        <v>9.6999999999999993</v>
      </c>
    </row>
    <row r="33" spans="1:46" ht="39.950000000000003" customHeight="1">
      <c r="A33" s="284"/>
      <c r="B33" s="287">
        <v>23</v>
      </c>
      <c r="C33" s="123"/>
      <c r="D33" s="123"/>
      <c r="E33" s="6"/>
      <c r="F33" s="6"/>
      <c r="G33" s="6"/>
      <c r="H33" s="29"/>
      <c r="I33" s="29"/>
      <c r="J33" s="29"/>
      <c r="K33" s="61"/>
      <c r="L33" s="6"/>
      <c r="M33" s="75">
        <f t="shared" si="7"/>
        <v>0</v>
      </c>
      <c r="N33" s="62"/>
      <c r="O33" s="62"/>
      <c r="P33" s="493"/>
      <c r="Q33" s="493"/>
      <c r="R33" s="77" t="s">
        <v>156</v>
      </c>
      <c r="S33" s="62"/>
      <c r="T33" s="309">
        <f t="shared" ca="1" si="0"/>
        <v>0</v>
      </c>
      <c r="V33" s="384">
        <f t="shared" si="1"/>
        <v>0</v>
      </c>
      <c r="AE33" s="384" t="e">
        <f t="shared" si="4"/>
        <v>#N/A</v>
      </c>
      <c r="AG33" s="384" t="s">
        <v>134</v>
      </c>
      <c r="AH33" s="384" t="e">
        <f t="shared" si="5"/>
        <v>#N/A</v>
      </c>
      <c r="AI33" s="384">
        <f t="shared" si="2"/>
        <v>0</v>
      </c>
      <c r="AJ33" s="384">
        <f t="shared" si="3"/>
        <v>0</v>
      </c>
      <c r="AR33" s="388">
        <v>45838</v>
      </c>
      <c r="AS33" s="388">
        <f t="shared" ca="1" si="6"/>
        <v>45547</v>
      </c>
      <c r="AT33" s="384">
        <f t="shared" ca="1" si="8"/>
        <v>9.6999999999999993</v>
      </c>
    </row>
    <row r="34" spans="1:46" ht="39.950000000000003" customHeight="1">
      <c r="A34" s="284"/>
      <c r="B34" s="287">
        <v>24</v>
      </c>
      <c r="C34" s="123"/>
      <c r="D34" s="123"/>
      <c r="E34" s="6"/>
      <c r="F34" s="6"/>
      <c r="G34" s="6"/>
      <c r="H34" s="29"/>
      <c r="I34" s="29"/>
      <c r="J34" s="29"/>
      <c r="K34" s="61"/>
      <c r="L34" s="6"/>
      <c r="M34" s="75">
        <f t="shared" si="7"/>
        <v>0</v>
      </c>
      <c r="N34" s="62"/>
      <c r="O34" s="62"/>
      <c r="P34" s="493"/>
      <c r="Q34" s="493"/>
      <c r="R34" s="77" t="s">
        <v>156</v>
      </c>
      <c r="S34" s="62"/>
      <c r="T34" s="309">
        <f t="shared" ca="1" si="0"/>
        <v>0</v>
      </c>
      <c r="V34" s="384">
        <f t="shared" si="1"/>
        <v>0</v>
      </c>
      <c r="AE34" s="384" t="e">
        <f t="shared" si="4"/>
        <v>#N/A</v>
      </c>
      <c r="AG34" s="384" t="s">
        <v>134</v>
      </c>
      <c r="AH34" s="384" t="e">
        <f t="shared" si="5"/>
        <v>#N/A</v>
      </c>
      <c r="AI34" s="384">
        <f t="shared" si="2"/>
        <v>0</v>
      </c>
      <c r="AJ34" s="384">
        <f t="shared" si="3"/>
        <v>0</v>
      </c>
      <c r="AR34" s="388">
        <v>45838</v>
      </c>
      <c r="AS34" s="388">
        <f t="shared" ca="1" si="6"/>
        <v>45547</v>
      </c>
      <c r="AT34" s="384">
        <f t="shared" ca="1" si="8"/>
        <v>9.6999999999999993</v>
      </c>
    </row>
    <row r="35" spans="1:46" ht="39.950000000000003" customHeight="1">
      <c r="A35" s="284"/>
      <c r="B35" s="287">
        <v>25</v>
      </c>
      <c r="C35" s="123"/>
      <c r="D35" s="123"/>
      <c r="E35" s="6"/>
      <c r="F35" s="6"/>
      <c r="G35" s="6"/>
      <c r="H35" s="29"/>
      <c r="I35" s="29"/>
      <c r="J35" s="29"/>
      <c r="K35" s="61"/>
      <c r="L35" s="6"/>
      <c r="M35" s="75">
        <f t="shared" si="7"/>
        <v>0</v>
      </c>
      <c r="N35" s="62"/>
      <c r="O35" s="62"/>
      <c r="P35" s="493"/>
      <c r="Q35" s="493"/>
      <c r="R35" s="77" t="s">
        <v>156</v>
      </c>
      <c r="S35" s="62"/>
      <c r="T35" s="309">
        <f t="shared" ca="1" si="0"/>
        <v>0</v>
      </c>
      <c r="V35" s="384">
        <f t="shared" si="1"/>
        <v>0</v>
      </c>
      <c r="AE35" s="384" t="e">
        <f t="shared" si="4"/>
        <v>#N/A</v>
      </c>
      <c r="AG35" s="384" t="s">
        <v>134</v>
      </c>
      <c r="AH35" s="384" t="e">
        <f t="shared" si="5"/>
        <v>#N/A</v>
      </c>
      <c r="AI35" s="384">
        <f t="shared" si="2"/>
        <v>0</v>
      </c>
      <c r="AJ35" s="384">
        <f t="shared" si="3"/>
        <v>0</v>
      </c>
      <c r="AR35" s="388">
        <v>45838</v>
      </c>
      <c r="AS35" s="388">
        <f t="shared" ca="1" si="6"/>
        <v>45547</v>
      </c>
      <c r="AT35" s="384">
        <f t="shared" ca="1" si="8"/>
        <v>9.6999999999999993</v>
      </c>
    </row>
    <row r="36" spans="1:46" ht="39.950000000000003" customHeight="1">
      <c r="A36" s="284"/>
      <c r="B36" s="287">
        <v>26</v>
      </c>
      <c r="C36" s="123"/>
      <c r="D36" s="123"/>
      <c r="E36" s="6"/>
      <c r="F36" s="6"/>
      <c r="G36" s="6"/>
      <c r="H36" s="29"/>
      <c r="I36" s="29"/>
      <c r="J36" s="29"/>
      <c r="K36" s="61"/>
      <c r="L36" s="6"/>
      <c r="M36" s="75">
        <f t="shared" si="7"/>
        <v>0</v>
      </c>
      <c r="N36" s="62"/>
      <c r="O36" s="62"/>
      <c r="P36" s="493"/>
      <c r="Q36" s="493"/>
      <c r="R36" s="77" t="s">
        <v>156</v>
      </c>
      <c r="S36" s="62"/>
      <c r="T36" s="309">
        <f t="shared" ca="1" si="0"/>
        <v>0</v>
      </c>
      <c r="V36" s="384">
        <f t="shared" si="1"/>
        <v>0</v>
      </c>
      <c r="AE36" s="384" t="e">
        <f t="shared" si="4"/>
        <v>#N/A</v>
      </c>
      <c r="AG36" s="384" t="s">
        <v>134</v>
      </c>
      <c r="AH36" s="384" t="e">
        <f t="shared" si="5"/>
        <v>#N/A</v>
      </c>
      <c r="AI36" s="384">
        <f t="shared" si="2"/>
        <v>0</v>
      </c>
      <c r="AJ36" s="384">
        <f t="shared" si="3"/>
        <v>0</v>
      </c>
      <c r="AR36" s="388">
        <v>45838</v>
      </c>
      <c r="AS36" s="388">
        <f t="shared" ca="1" si="6"/>
        <v>45547</v>
      </c>
      <c r="AT36" s="384">
        <f t="shared" ca="1" si="8"/>
        <v>9.6999999999999993</v>
      </c>
    </row>
    <row r="37" spans="1:46" ht="39.950000000000003" customHeight="1">
      <c r="A37" s="284"/>
      <c r="B37" s="287">
        <v>27</v>
      </c>
      <c r="C37" s="123"/>
      <c r="D37" s="123"/>
      <c r="E37" s="6"/>
      <c r="F37" s="6"/>
      <c r="G37" s="6"/>
      <c r="H37" s="29"/>
      <c r="I37" s="29"/>
      <c r="J37" s="29"/>
      <c r="K37" s="61"/>
      <c r="L37" s="6"/>
      <c r="M37" s="75">
        <f t="shared" si="7"/>
        <v>0</v>
      </c>
      <c r="N37" s="62"/>
      <c r="O37" s="62"/>
      <c r="P37" s="493"/>
      <c r="Q37" s="493"/>
      <c r="R37" s="77" t="s">
        <v>156</v>
      </c>
      <c r="S37" s="62"/>
      <c r="T37" s="309">
        <f t="shared" ca="1" si="0"/>
        <v>0</v>
      </c>
      <c r="V37" s="384">
        <f t="shared" si="1"/>
        <v>0</v>
      </c>
      <c r="AE37" s="384" t="e">
        <f t="shared" si="4"/>
        <v>#N/A</v>
      </c>
      <c r="AG37" s="384" t="s">
        <v>134</v>
      </c>
      <c r="AH37" s="384" t="e">
        <f t="shared" si="5"/>
        <v>#N/A</v>
      </c>
      <c r="AI37" s="384">
        <f t="shared" si="2"/>
        <v>0</v>
      </c>
      <c r="AJ37" s="384">
        <f t="shared" si="3"/>
        <v>0</v>
      </c>
      <c r="AR37" s="388">
        <v>45838</v>
      </c>
      <c r="AS37" s="388">
        <f t="shared" ca="1" si="6"/>
        <v>45547</v>
      </c>
      <c r="AT37" s="384">
        <f t="shared" ca="1" si="8"/>
        <v>9.6999999999999993</v>
      </c>
    </row>
    <row r="38" spans="1:46" ht="39.950000000000003" customHeight="1">
      <c r="A38" s="284"/>
      <c r="B38" s="287">
        <v>28</v>
      </c>
      <c r="C38" s="123"/>
      <c r="D38" s="123"/>
      <c r="E38" s="6"/>
      <c r="F38" s="6"/>
      <c r="G38" s="6"/>
      <c r="H38" s="29"/>
      <c r="I38" s="29"/>
      <c r="J38" s="29"/>
      <c r="K38" s="61"/>
      <c r="L38" s="6"/>
      <c r="M38" s="75">
        <f t="shared" si="7"/>
        <v>0</v>
      </c>
      <c r="N38" s="62"/>
      <c r="O38" s="62"/>
      <c r="P38" s="493"/>
      <c r="Q38" s="493"/>
      <c r="R38" s="77" t="s">
        <v>156</v>
      </c>
      <c r="S38" s="62"/>
      <c r="T38" s="309">
        <f t="shared" ca="1" si="0"/>
        <v>0</v>
      </c>
      <c r="V38" s="384">
        <f t="shared" si="1"/>
        <v>0</v>
      </c>
      <c r="AE38" s="384" t="e">
        <f t="shared" si="4"/>
        <v>#N/A</v>
      </c>
      <c r="AG38" s="384" t="s">
        <v>134</v>
      </c>
      <c r="AH38" s="384" t="e">
        <f t="shared" si="5"/>
        <v>#N/A</v>
      </c>
      <c r="AI38" s="384">
        <f t="shared" si="2"/>
        <v>0</v>
      </c>
      <c r="AJ38" s="384">
        <f t="shared" si="3"/>
        <v>0</v>
      </c>
      <c r="AR38" s="388">
        <v>45838</v>
      </c>
      <c r="AS38" s="388">
        <f t="shared" ca="1" si="6"/>
        <v>45547</v>
      </c>
      <c r="AT38" s="384">
        <f t="shared" ca="1" si="8"/>
        <v>9.6999999999999993</v>
      </c>
    </row>
    <row r="39" spans="1:46" ht="39.950000000000003" customHeight="1">
      <c r="A39" s="284"/>
      <c r="B39" s="287">
        <v>29</v>
      </c>
      <c r="C39" s="123"/>
      <c r="D39" s="123"/>
      <c r="E39" s="6"/>
      <c r="F39" s="6"/>
      <c r="G39" s="6"/>
      <c r="H39" s="29"/>
      <c r="I39" s="29"/>
      <c r="J39" s="29"/>
      <c r="K39" s="61"/>
      <c r="L39" s="6"/>
      <c r="M39" s="75">
        <f t="shared" si="7"/>
        <v>0</v>
      </c>
      <c r="N39" s="62"/>
      <c r="O39" s="62"/>
      <c r="P39" s="493"/>
      <c r="Q39" s="493"/>
      <c r="R39" s="77" t="s">
        <v>156</v>
      </c>
      <c r="S39" s="62"/>
      <c r="T39" s="309">
        <f t="shared" ca="1" si="0"/>
        <v>0</v>
      </c>
      <c r="V39" s="384">
        <f t="shared" si="1"/>
        <v>0</v>
      </c>
      <c r="AE39" s="384" t="e">
        <f t="shared" si="4"/>
        <v>#N/A</v>
      </c>
      <c r="AG39" s="384" t="s">
        <v>134</v>
      </c>
      <c r="AH39" s="384" t="e">
        <f t="shared" si="5"/>
        <v>#N/A</v>
      </c>
      <c r="AI39" s="384">
        <f t="shared" si="2"/>
        <v>0</v>
      </c>
      <c r="AJ39" s="384">
        <f t="shared" si="3"/>
        <v>0</v>
      </c>
      <c r="AR39" s="388">
        <v>45838</v>
      </c>
      <c r="AS39" s="388">
        <f t="shared" ca="1" si="6"/>
        <v>45547</v>
      </c>
      <c r="AT39" s="384">
        <f t="shared" ca="1" si="8"/>
        <v>9.6999999999999993</v>
      </c>
    </row>
    <row r="40" spans="1:46" ht="39.950000000000003" customHeight="1">
      <c r="A40" s="284"/>
      <c r="B40" s="287">
        <v>30</v>
      </c>
      <c r="C40" s="123"/>
      <c r="D40" s="123"/>
      <c r="E40" s="6"/>
      <c r="F40" s="6"/>
      <c r="G40" s="6"/>
      <c r="H40" s="29"/>
      <c r="I40" s="29"/>
      <c r="J40" s="29"/>
      <c r="K40" s="61"/>
      <c r="L40" s="6"/>
      <c r="M40" s="75">
        <f t="shared" si="7"/>
        <v>0</v>
      </c>
      <c r="N40" s="62"/>
      <c r="O40" s="62"/>
      <c r="P40" s="493"/>
      <c r="Q40" s="493"/>
      <c r="R40" s="77" t="s">
        <v>156</v>
      </c>
      <c r="S40" s="62"/>
      <c r="T40" s="309">
        <f t="shared" ca="1" si="0"/>
        <v>0</v>
      </c>
      <c r="V40" s="384">
        <f t="shared" si="1"/>
        <v>0</v>
      </c>
      <c r="AE40" s="384" t="e">
        <f t="shared" si="4"/>
        <v>#N/A</v>
      </c>
      <c r="AG40" s="384" t="s">
        <v>134</v>
      </c>
      <c r="AH40" s="384" t="e">
        <f t="shared" si="5"/>
        <v>#N/A</v>
      </c>
      <c r="AI40" s="384">
        <f t="shared" si="2"/>
        <v>0</v>
      </c>
      <c r="AJ40" s="384">
        <f t="shared" si="3"/>
        <v>0</v>
      </c>
      <c r="AR40" s="388">
        <v>45838</v>
      </c>
      <c r="AS40" s="388">
        <f t="shared" ca="1" si="6"/>
        <v>45547</v>
      </c>
      <c r="AT40" s="384">
        <f t="shared" ca="1" si="8"/>
        <v>9.6999999999999993</v>
      </c>
    </row>
    <row r="41" spans="1:46" ht="39.950000000000003" customHeight="1">
      <c r="A41" s="284"/>
      <c r="B41" s="287">
        <v>31</v>
      </c>
      <c r="C41" s="123"/>
      <c r="D41" s="123"/>
      <c r="E41" s="6"/>
      <c r="F41" s="6"/>
      <c r="G41" s="6"/>
      <c r="H41" s="29"/>
      <c r="I41" s="29"/>
      <c r="J41" s="29"/>
      <c r="K41" s="61"/>
      <c r="L41" s="6"/>
      <c r="M41" s="75">
        <f t="shared" si="7"/>
        <v>0</v>
      </c>
      <c r="N41" s="62"/>
      <c r="O41" s="62"/>
      <c r="P41" s="493"/>
      <c r="Q41" s="493"/>
      <c r="R41" s="77" t="s">
        <v>156</v>
      </c>
      <c r="S41" s="62"/>
      <c r="T41" s="309">
        <f t="shared" ca="1" si="0"/>
        <v>0</v>
      </c>
      <c r="V41" s="384">
        <f t="shared" si="1"/>
        <v>0</v>
      </c>
      <c r="AE41" s="384" t="e">
        <f t="shared" si="4"/>
        <v>#N/A</v>
      </c>
      <c r="AG41" s="384" t="s">
        <v>134</v>
      </c>
      <c r="AH41" s="384" t="e">
        <f t="shared" si="5"/>
        <v>#N/A</v>
      </c>
      <c r="AI41" s="384">
        <f t="shared" si="2"/>
        <v>0</v>
      </c>
      <c r="AJ41" s="384">
        <f t="shared" si="3"/>
        <v>0</v>
      </c>
      <c r="AR41" s="388">
        <v>45838</v>
      </c>
      <c r="AS41" s="388">
        <f t="shared" ca="1" si="6"/>
        <v>45547</v>
      </c>
      <c r="AT41" s="384">
        <f t="shared" ca="1" si="8"/>
        <v>9.6999999999999993</v>
      </c>
    </row>
    <row r="42" spans="1:46" ht="39.950000000000003" customHeight="1">
      <c r="A42" s="284"/>
      <c r="B42" s="287">
        <v>32</v>
      </c>
      <c r="C42" s="123"/>
      <c r="D42" s="123"/>
      <c r="E42" s="6"/>
      <c r="F42" s="6"/>
      <c r="G42" s="6"/>
      <c r="H42" s="29"/>
      <c r="I42" s="29"/>
      <c r="J42" s="29"/>
      <c r="K42" s="61"/>
      <c r="L42" s="6"/>
      <c r="M42" s="75">
        <f t="shared" si="7"/>
        <v>0</v>
      </c>
      <c r="N42" s="62"/>
      <c r="O42" s="62"/>
      <c r="P42" s="493"/>
      <c r="Q42" s="493"/>
      <c r="R42" s="77" t="s">
        <v>156</v>
      </c>
      <c r="S42" s="62"/>
      <c r="T42" s="309">
        <f t="shared" ca="1" si="0"/>
        <v>0</v>
      </c>
      <c r="V42" s="384">
        <f t="shared" si="1"/>
        <v>0</v>
      </c>
      <c r="AE42" s="384" t="e">
        <f t="shared" si="4"/>
        <v>#N/A</v>
      </c>
      <c r="AG42" s="384" t="s">
        <v>134</v>
      </c>
      <c r="AH42" s="384" t="e">
        <f t="shared" si="5"/>
        <v>#N/A</v>
      </c>
      <c r="AI42" s="384">
        <f t="shared" si="2"/>
        <v>0</v>
      </c>
      <c r="AJ42" s="384">
        <f t="shared" si="3"/>
        <v>0</v>
      </c>
      <c r="AR42" s="388">
        <v>45838</v>
      </c>
      <c r="AS42" s="388">
        <f t="shared" ca="1" si="6"/>
        <v>45547</v>
      </c>
      <c r="AT42" s="384">
        <f t="shared" ca="1" si="8"/>
        <v>9.6999999999999993</v>
      </c>
    </row>
    <row r="43" spans="1:46" ht="39.950000000000003" customHeight="1">
      <c r="A43" s="284"/>
      <c r="B43" s="287">
        <v>33</v>
      </c>
      <c r="C43" s="123"/>
      <c r="D43" s="123"/>
      <c r="E43" s="6"/>
      <c r="F43" s="6"/>
      <c r="G43" s="6"/>
      <c r="H43" s="29"/>
      <c r="I43" s="29"/>
      <c r="J43" s="29"/>
      <c r="K43" s="61"/>
      <c r="L43" s="6"/>
      <c r="M43" s="75">
        <f t="shared" si="7"/>
        <v>0</v>
      </c>
      <c r="N43" s="62"/>
      <c r="O43" s="62"/>
      <c r="P43" s="493"/>
      <c r="Q43" s="493"/>
      <c r="R43" s="77" t="s">
        <v>156</v>
      </c>
      <c r="S43" s="62"/>
      <c r="T43" s="309">
        <f t="shared" ca="1" si="0"/>
        <v>0</v>
      </c>
      <c r="V43" s="384">
        <f t="shared" si="1"/>
        <v>0</v>
      </c>
      <c r="AE43" s="384" t="e">
        <f t="shared" si="4"/>
        <v>#N/A</v>
      </c>
      <c r="AG43" s="384" t="s">
        <v>134</v>
      </c>
      <c r="AH43" s="384" t="e">
        <f t="shared" si="5"/>
        <v>#N/A</v>
      </c>
      <c r="AI43" s="384">
        <f t="shared" ref="AI43:AI74" si="9">VLOOKUP(I43,$AN$11:$AO$15,2,FALSE)</f>
        <v>0</v>
      </c>
      <c r="AJ43" s="384">
        <f t="shared" ref="AJ43:AJ74" si="10">VLOOKUP(J43,$AP$11:$AQ$13,2,FALSE)</f>
        <v>0</v>
      </c>
      <c r="AR43" s="388">
        <v>45838</v>
      </c>
      <c r="AS43" s="388">
        <f t="shared" ca="1" si="6"/>
        <v>45547</v>
      </c>
      <c r="AT43" s="384">
        <f t="shared" ca="1" si="8"/>
        <v>9.6999999999999993</v>
      </c>
    </row>
    <row r="44" spans="1:46" ht="39.950000000000003" customHeight="1">
      <c r="A44" s="284"/>
      <c r="B44" s="287">
        <v>34</v>
      </c>
      <c r="C44" s="123"/>
      <c r="D44" s="123"/>
      <c r="E44" s="6"/>
      <c r="F44" s="6"/>
      <c r="G44" s="6"/>
      <c r="H44" s="29"/>
      <c r="I44" s="29"/>
      <c r="J44" s="29"/>
      <c r="K44" s="61"/>
      <c r="L44" s="6"/>
      <c r="M44" s="75">
        <f t="shared" si="7"/>
        <v>0</v>
      </c>
      <c r="N44" s="62"/>
      <c r="O44" s="62"/>
      <c r="P44" s="493"/>
      <c r="Q44" s="493"/>
      <c r="R44" s="77" t="s">
        <v>156</v>
      </c>
      <c r="S44" s="62"/>
      <c r="T44" s="309">
        <f t="shared" ca="1" si="0"/>
        <v>0</v>
      </c>
      <c r="V44" s="384">
        <f t="shared" si="1"/>
        <v>0</v>
      </c>
      <c r="AE44" s="384" t="e">
        <f t="shared" si="4"/>
        <v>#N/A</v>
      </c>
      <c r="AG44" s="384" t="s">
        <v>134</v>
      </c>
      <c r="AH44" s="384" t="e">
        <f t="shared" si="5"/>
        <v>#N/A</v>
      </c>
      <c r="AI44" s="384">
        <f t="shared" si="9"/>
        <v>0</v>
      </c>
      <c r="AJ44" s="384">
        <f t="shared" si="10"/>
        <v>0</v>
      </c>
      <c r="AR44" s="388">
        <v>45838</v>
      </c>
      <c r="AS44" s="388">
        <f t="shared" ca="1" si="6"/>
        <v>45547</v>
      </c>
      <c r="AT44" s="384">
        <f t="shared" ca="1" si="8"/>
        <v>9.6999999999999993</v>
      </c>
    </row>
    <row r="45" spans="1:46" ht="39.950000000000003" customHeight="1">
      <c r="A45" s="284"/>
      <c r="B45" s="287">
        <v>35</v>
      </c>
      <c r="C45" s="123"/>
      <c r="D45" s="123"/>
      <c r="E45" s="6"/>
      <c r="F45" s="6"/>
      <c r="G45" s="6"/>
      <c r="H45" s="29"/>
      <c r="I45" s="29"/>
      <c r="J45" s="29"/>
      <c r="K45" s="61"/>
      <c r="L45" s="6"/>
      <c r="M45" s="75">
        <f t="shared" si="7"/>
        <v>0</v>
      </c>
      <c r="N45" s="62"/>
      <c r="O45" s="62"/>
      <c r="P45" s="493"/>
      <c r="Q45" s="493"/>
      <c r="R45" s="77" t="s">
        <v>156</v>
      </c>
      <c r="S45" s="62"/>
      <c r="T45" s="309">
        <f t="shared" ca="1" si="0"/>
        <v>0</v>
      </c>
      <c r="V45" s="384">
        <f t="shared" si="1"/>
        <v>0</v>
      </c>
      <c r="AE45" s="384" t="e">
        <f t="shared" si="4"/>
        <v>#N/A</v>
      </c>
      <c r="AG45" s="384" t="s">
        <v>134</v>
      </c>
      <c r="AH45" s="384" t="e">
        <f t="shared" si="5"/>
        <v>#N/A</v>
      </c>
      <c r="AI45" s="384">
        <f t="shared" si="9"/>
        <v>0</v>
      </c>
      <c r="AJ45" s="384">
        <f t="shared" si="10"/>
        <v>0</v>
      </c>
      <c r="AR45" s="388">
        <v>45838</v>
      </c>
      <c r="AS45" s="388">
        <f t="shared" ca="1" si="6"/>
        <v>45547</v>
      </c>
      <c r="AT45" s="384">
        <f t="shared" ca="1" si="8"/>
        <v>9.6999999999999993</v>
      </c>
    </row>
    <row r="46" spans="1:46" ht="39.950000000000003" customHeight="1">
      <c r="A46" s="284"/>
      <c r="B46" s="287">
        <v>36</v>
      </c>
      <c r="C46" s="123"/>
      <c r="D46" s="123"/>
      <c r="E46" s="6"/>
      <c r="F46" s="6"/>
      <c r="G46" s="6"/>
      <c r="H46" s="29"/>
      <c r="I46" s="29"/>
      <c r="J46" s="29"/>
      <c r="K46" s="61"/>
      <c r="L46" s="6"/>
      <c r="M46" s="75">
        <f t="shared" si="7"/>
        <v>0</v>
      </c>
      <c r="N46" s="62"/>
      <c r="O46" s="62"/>
      <c r="P46" s="493"/>
      <c r="Q46" s="493"/>
      <c r="R46" s="77" t="s">
        <v>156</v>
      </c>
      <c r="S46" s="62"/>
      <c r="T46" s="309">
        <f t="shared" ca="1" si="0"/>
        <v>0</v>
      </c>
      <c r="V46" s="384">
        <f t="shared" si="1"/>
        <v>0</v>
      </c>
      <c r="AE46" s="384" t="e">
        <f t="shared" si="4"/>
        <v>#N/A</v>
      </c>
      <c r="AG46" s="384" t="s">
        <v>134</v>
      </c>
      <c r="AH46" s="384" t="e">
        <f t="shared" si="5"/>
        <v>#N/A</v>
      </c>
      <c r="AI46" s="384">
        <f t="shared" si="9"/>
        <v>0</v>
      </c>
      <c r="AJ46" s="384">
        <f t="shared" si="10"/>
        <v>0</v>
      </c>
      <c r="AR46" s="388">
        <v>45838</v>
      </c>
      <c r="AS46" s="388">
        <f t="shared" ca="1" si="6"/>
        <v>45547</v>
      </c>
      <c r="AT46" s="384">
        <f t="shared" ca="1" si="8"/>
        <v>9.6999999999999993</v>
      </c>
    </row>
    <row r="47" spans="1:46" ht="39.950000000000003" customHeight="1">
      <c r="A47" s="284"/>
      <c r="B47" s="287">
        <v>37</v>
      </c>
      <c r="C47" s="123"/>
      <c r="D47" s="123"/>
      <c r="E47" s="6"/>
      <c r="F47" s="6"/>
      <c r="G47" s="6"/>
      <c r="H47" s="29"/>
      <c r="I47" s="29"/>
      <c r="J47" s="29"/>
      <c r="K47" s="61"/>
      <c r="L47" s="6"/>
      <c r="M47" s="75">
        <f t="shared" si="7"/>
        <v>0</v>
      </c>
      <c r="N47" s="62"/>
      <c r="O47" s="62"/>
      <c r="P47" s="493"/>
      <c r="Q47" s="493"/>
      <c r="R47" s="77" t="s">
        <v>156</v>
      </c>
      <c r="S47" s="62"/>
      <c r="T47" s="309">
        <f t="shared" ca="1" si="0"/>
        <v>0</v>
      </c>
      <c r="V47" s="384">
        <f t="shared" si="1"/>
        <v>0</v>
      </c>
      <c r="AE47" s="384" t="e">
        <f t="shared" si="4"/>
        <v>#N/A</v>
      </c>
      <c r="AG47" s="384" t="s">
        <v>134</v>
      </c>
      <c r="AH47" s="384" t="e">
        <f t="shared" si="5"/>
        <v>#N/A</v>
      </c>
      <c r="AI47" s="384">
        <f t="shared" si="9"/>
        <v>0</v>
      </c>
      <c r="AJ47" s="384">
        <f t="shared" si="10"/>
        <v>0</v>
      </c>
      <c r="AR47" s="388">
        <v>45838</v>
      </c>
      <c r="AS47" s="388">
        <f t="shared" ca="1" si="6"/>
        <v>45547</v>
      </c>
      <c r="AT47" s="384">
        <f t="shared" ca="1" si="8"/>
        <v>9.6999999999999993</v>
      </c>
    </row>
    <row r="48" spans="1:46" ht="39.950000000000003" customHeight="1">
      <c r="A48" s="284"/>
      <c r="B48" s="287">
        <v>38</v>
      </c>
      <c r="C48" s="123"/>
      <c r="D48" s="123"/>
      <c r="E48" s="6"/>
      <c r="F48" s="6"/>
      <c r="G48" s="6"/>
      <c r="H48" s="29"/>
      <c r="I48" s="29"/>
      <c r="J48" s="29"/>
      <c r="K48" s="61"/>
      <c r="L48" s="6"/>
      <c r="M48" s="75">
        <f t="shared" si="7"/>
        <v>0</v>
      </c>
      <c r="N48" s="62"/>
      <c r="O48" s="62"/>
      <c r="P48" s="493"/>
      <c r="Q48" s="493"/>
      <c r="R48" s="77" t="s">
        <v>156</v>
      </c>
      <c r="S48" s="62"/>
      <c r="T48" s="309">
        <f t="shared" ca="1" si="0"/>
        <v>0</v>
      </c>
      <c r="V48" s="384">
        <f t="shared" si="1"/>
        <v>0</v>
      </c>
      <c r="AE48" s="384" t="e">
        <f t="shared" si="4"/>
        <v>#N/A</v>
      </c>
      <c r="AG48" s="384" t="s">
        <v>134</v>
      </c>
      <c r="AH48" s="384" t="e">
        <f t="shared" si="5"/>
        <v>#N/A</v>
      </c>
      <c r="AI48" s="384">
        <f t="shared" si="9"/>
        <v>0</v>
      </c>
      <c r="AJ48" s="384">
        <f t="shared" si="10"/>
        <v>0</v>
      </c>
      <c r="AR48" s="388">
        <v>45838</v>
      </c>
      <c r="AS48" s="388">
        <f t="shared" ca="1" si="6"/>
        <v>45547</v>
      </c>
      <c r="AT48" s="384">
        <f t="shared" ca="1" si="8"/>
        <v>9.6999999999999993</v>
      </c>
    </row>
    <row r="49" spans="1:46" ht="39.950000000000003" customHeight="1">
      <c r="A49" s="284"/>
      <c r="B49" s="287">
        <v>39</v>
      </c>
      <c r="C49" s="123"/>
      <c r="D49" s="123"/>
      <c r="E49" s="6"/>
      <c r="F49" s="6"/>
      <c r="G49" s="6"/>
      <c r="H49" s="29"/>
      <c r="I49" s="29"/>
      <c r="J49" s="29"/>
      <c r="K49" s="61"/>
      <c r="L49" s="6"/>
      <c r="M49" s="75">
        <f t="shared" si="7"/>
        <v>0</v>
      </c>
      <c r="N49" s="62"/>
      <c r="O49" s="62"/>
      <c r="P49" s="493"/>
      <c r="Q49" s="493"/>
      <c r="R49" s="77" t="s">
        <v>156</v>
      </c>
      <c r="S49" s="62"/>
      <c r="T49" s="309">
        <f t="shared" ca="1" si="0"/>
        <v>0</v>
      </c>
      <c r="V49" s="384">
        <f t="shared" si="1"/>
        <v>0</v>
      </c>
      <c r="AE49" s="384" t="e">
        <f t="shared" si="4"/>
        <v>#N/A</v>
      </c>
      <c r="AG49" s="384" t="s">
        <v>134</v>
      </c>
      <c r="AH49" s="384" t="e">
        <f t="shared" si="5"/>
        <v>#N/A</v>
      </c>
      <c r="AI49" s="384">
        <f t="shared" si="9"/>
        <v>0</v>
      </c>
      <c r="AJ49" s="384">
        <f t="shared" si="10"/>
        <v>0</v>
      </c>
      <c r="AR49" s="388">
        <v>45838</v>
      </c>
      <c r="AS49" s="388">
        <f t="shared" ca="1" si="6"/>
        <v>45547</v>
      </c>
      <c r="AT49" s="384">
        <f t="shared" ca="1" si="8"/>
        <v>9.6999999999999993</v>
      </c>
    </row>
    <row r="50" spans="1:46" ht="39.950000000000003" customHeight="1">
      <c r="A50" s="284"/>
      <c r="B50" s="287">
        <v>40</v>
      </c>
      <c r="C50" s="123"/>
      <c r="D50" s="123"/>
      <c r="E50" s="6"/>
      <c r="F50" s="6"/>
      <c r="G50" s="6"/>
      <c r="H50" s="29"/>
      <c r="I50" s="29"/>
      <c r="J50" s="29"/>
      <c r="K50" s="61"/>
      <c r="L50" s="6"/>
      <c r="M50" s="75">
        <f t="shared" si="7"/>
        <v>0</v>
      </c>
      <c r="N50" s="62"/>
      <c r="O50" s="62"/>
      <c r="P50" s="493"/>
      <c r="Q50" s="493"/>
      <c r="R50" s="77" t="s">
        <v>156</v>
      </c>
      <c r="S50" s="62"/>
      <c r="T50" s="309">
        <f t="shared" ca="1" si="0"/>
        <v>0</v>
      </c>
      <c r="V50" s="384">
        <f t="shared" si="1"/>
        <v>0</v>
      </c>
      <c r="AE50" s="384" t="e">
        <f t="shared" si="4"/>
        <v>#N/A</v>
      </c>
      <c r="AG50" s="384" t="s">
        <v>134</v>
      </c>
      <c r="AH50" s="384" t="e">
        <f t="shared" si="5"/>
        <v>#N/A</v>
      </c>
      <c r="AI50" s="384">
        <f t="shared" si="9"/>
        <v>0</v>
      </c>
      <c r="AJ50" s="384">
        <f t="shared" si="10"/>
        <v>0</v>
      </c>
      <c r="AR50" s="388">
        <v>45838</v>
      </c>
      <c r="AS50" s="388">
        <f t="shared" ca="1" si="6"/>
        <v>45547</v>
      </c>
      <c r="AT50" s="384">
        <f t="shared" ca="1" si="8"/>
        <v>9.6999999999999993</v>
      </c>
    </row>
    <row r="51" spans="1:46" ht="39.950000000000003" customHeight="1">
      <c r="A51" s="284"/>
      <c r="B51" s="287">
        <v>41</v>
      </c>
      <c r="C51" s="123"/>
      <c r="D51" s="123"/>
      <c r="E51" s="6"/>
      <c r="F51" s="6"/>
      <c r="G51" s="6"/>
      <c r="H51" s="29"/>
      <c r="I51" s="29"/>
      <c r="J51" s="29"/>
      <c r="K51" s="61"/>
      <c r="L51" s="6"/>
      <c r="M51" s="75">
        <f t="shared" si="7"/>
        <v>0</v>
      </c>
      <c r="N51" s="62"/>
      <c r="O51" s="62"/>
      <c r="P51" s="493"/>
      <c r="Q51" s="493"/>
      <c r="R51" s="77" t="s">
        <v>156</v>
      </c>
      <c r="S51" s="62"/>
      <c r="T51" s="309">
        <f t="shared" ca="1" si="0"/>
        <v>0</v>
      </c>
      <c r="V51" s="384">
        <f t="shared" si="1"/>
        <v>0</v>
      </c>
      <c r="AE51" s="384" t="e">
        <f t="shared" si="4"/>
        <v>#N/A</v>
      </c>
      <c r="AG51" s="384" t="s">
        <v>134</v>
      </c>
      <c r="AH51" s="384" t="e">
        <f t="shared" si="5"/>
        <v>#N/A</v>
      </c>
      <c r="AI51" s="384">
        <f t="shared" si="9"/>
        <v>0</v>
      </c>
      <c r="AJ51" s="384">
        <f t="shared" si="10"/>
        <v>0</v>
      </c>
      <c r="AR51" s="388">
        <v>45838</v>
      </c>
      <c r="AS51" s="388">
        <f t="shared" ca="1" si="6"/>
        <v>45547</v>
      </c>
      <c r="AT51" s="384">
        <f t="shared" ca="1" si="8"/>
        <v>9.6999999999999993</v>
      </c>
    </row>
    <row r="52" spans="1:46" ht="39.950000000000003" customHeight="1">
      <c r="A52" s="284"/>
      <c r="B52" s="287">
        <v>42</v>
      </c>
      <c r="C52" s="123"/>
      <c r="D52" s="123"/>
      <c r="E52" s="6"/>
      <c r="F52" s="6"/>
      <c r="G52" s="6"/>
      <c r="H52" s="29"/>
      <c r="I52" s="29"/>
      <c r="J52" s="29"/>
      <c r="K52" s="61"/>
      <c r="L52" s="6"/>
      <c r="M52" s="75">
        <f t="shared" si="7"/>
        <v>0</v>
      </c>
      <c r="N52" s="62"/>
      <c r="O52" s="62"/>
      <c r="P52" s="493"/>
      <c r="Q52" s="493"/>
      <c r="R52" s="77" t="s">
        <v>156</v>
      </c>
      <c r="S52" s="62"/>
      <c r="T52" s="309">
        <f t="shared" ca="1" si="0"/>
        <v>0</v>
      </c>
      <c r="V52" s="384">
        <f t="shared" si="1"/>
        <v>0</v>
      </c>
      <c r="AE52" s="384" t="e">
        <f t="shared" si="4"/>
        <v>#N/A</v>
      </c>
      <c r="AG52" s="384" t="s">
        <v>134</v>
      </c>
      <c r="AH52" s="384" t="e">
        <f t="shared" si="5"/>
        <v>#N/A</v>
      </c>
      <c r="AI52" s="384">
        <f t="shared" si="9"/>
        <v>0</v>
      </c>
      <c r="AJ52" s="384">
        <f t="shared" si="10"/>
        <v>0</v>
      </c>
      <c r="AR52" s="388">
        <v>45838</v>
      </c>
      <c r="AS52" s="388">
        <f t="shared" ca="1" si="6"/>
        <v>45547</v>
      </c>
      <c r="AT52" s="384">
        <f t="shared" ca="1" si="8"/>
        <v>9.6999999999999993</v>
      </c>
    </row>
    <row r="53" spans="1:46" ht="39.950000000000003" customHeight="1">
      <c r="A53" s="284"/>
      <c r="B53" s="287">
        <v>43</v>
      </c>
      <c r="C53" s="123"/>
      <c r="D53" s="123"/>
      <c r="E53" s="6"/>
      <c r="F53" s="6"/>
      <c r="G53" s="6"/>
      <c r="H53" s="29"/>
      <c r="I53" s="29"/>
      <c r="J53" s="29"/>
      <c r="K53" s="61"/>
      <c r="L53" s="6"/>
      <c r="M53" s="75">
        <f t="shared" si="7"/>
        <v>0</v>
      </c>
      <c r="N53" s="62"/>
      <c r="O53" s="62"/>
      <c r="P53" s="493"/>
      <c r="Q53" s="493"/>
      <c r="R53" s="77" t="s">
        <v>156</v>
      </c>
      <c r="S53" s="62"/>
      <c r="T53" s="309">
        <f t="shared" ca="1" si="0"/>
        <v>0</v>
      </c>
      <c r="V53" s="384">
        <f t="shared" si="1"/>
        <v>0</v>
      </c>
      <c r="AE53" s="384" t="e">
        <f t="shared" si="4"/>
        <v>#N/A</v>
      </c>
      <c r="AG53" s="384" t="s">
        <v>134</v>
      </c>
      <c r="AH53" s="384" t="e">
        <f t="shared" si="5"/>
        <v>#N/A</v>
      </c>
      <c r="AI53" s="384">
        <f t="shared" si="9"/>
        <v>0</v>
      </c>
      <c r="AJ53" s="384">
        <f t="shared" si="10"/>
        <v>0</v>
      </c>
      <c r="AR53" s="388">
        <v>45838</v>
      </c>
      <c r="AS53" s="388">
        <f t="shared" ca="1" si="6"/>
        <v>45547</v>
      </c>
      <c r="AT53" s="384">
        <f t="shared" ca="1" si="8"/>
        <v>9.6999999999999993</v>
      </c>
    </row>
    <row r="54" spans="1:46" ht="39.950000000000003" customHeight="1">
      <c r="A54" s="284"/>
      <c r="B54" s="287">
        <v>44</v>
      </c>
      <c r="C54" s="123"/>
      <c r="D54" s="123"/>
      <c r="E54" s="6"/>
      <c r="F54" s="6"/>
      <c r="G54" s="6"/>
      <c r="H54" s="29"/>
      <c r="I54" s="29"/>
      <c r="J54" s="29"/>
      <c r="K54" s="61"/>
      <c r="L54" s="6"/>
      <c r="M54" s="75">
        <f t="shared" si="7"/>
        <v>0</v>
      </c>
      <c r="N54" s="62"/>
      <c r="O54" s="62"/>
      <c r="P54" s="493"/>
      <c r="Q54" s="493"/>
      <c r="R54" s="77" t="s">
        <v>156</v>
      </c>
      <c r="S54" s="62"/>
      <c r="T54" s="309">
        <f t="shared" ca="1" si="0"/>
        <v>0</v>
      </c>
      <c r="V54" s="384">
        <f t="shared" si="1"/>
        <v>0</v>
      </c>
      <c r="AE54" s="384" t="e">
        <f t="shared" si="4"/>
        <v>#N/A</v>
      </c>
      <c r="AG54" s="384" t="s">
        <v>134</v>
      </c>
      <c r="AH54" s="384" t="e">
        <f t="shared" si="5"/>
        <v>#N/A</v>
      </c>
      <c r="AI54" s="384">
        <f t="shared" si="9"/>
        <v>0</v>
      </c>
      <c r="AJ54" s="384">
        <f t="shared" si="10"/>
        <v>0</v>
      </c>
      <c r="AR54" s="388">
        <v>45838</v>
      </c>
      <c r="AS54" s="388">
        <f t="shared" ca="1" si="6"/>
        <v>45547</v>
      </c>
      <c r="AT54" s="384">
        <f t="shared" ca="1" si="8"/>
        <v>9.6999999999999993</v>
      </c>
    </row>
    <row r="55" spans="1:46" ht="39.950000000000003" customHeight="1">
      <c r="A55" s="284"/>
      <c r="B55" s="287">
        <v>45</v>
      </c>
      <c r="C55" s="123"/>
      <c r="D55" s="123"/>
      <c r="E55" s="6"/>
      <c r="F55" s="6"/>
      <c r="G55" s="6"/>
      <c r="H55" s="29"/>
      <c r="I55" s="29"/>
      <c r="J55" s="29"/>
      <c r="K55" s="61"/>
      <c r="L55" s="6"/>
      <c r="M55" s="75">
        <f t="shared" si="7"/>
        <v>0</v>
      </c>
      <c r="N55" s="62"/>
      <c r="O55" s="62"/>
      <c r="P55" s="493"/>
      <c r="Q55" s="493"/>
      <c r="R55" s="77" t="s">
        <v>156</v>
      </c>
      <c r="S55" s="62"/>
      <c r="T55" s="309">
        <f t="shared" ca="1" si="0"/>
        <v>0</v>
      </c>
      <c r="V55" s="384">
        <f t="shared" si="1"/>
        <v>0</v>
      </c>
      <c r="AE55" s="384" t="e">
        <f t="shared" si="4"/>
        <v>#N/A</v>
      </c>
      <c r="AG55" s="384" t="s">
        <v>134</v>
      </c>
      <c r="AH55" s="384" t="e">
        <f t="shared" si="5"/>
        <v>#N/A</v>
      </c>
      <c r="AI55" s="384">
        <f t="shared" si="9"/>
        <v>0</v>
      </c>
      <c r="AJ55" s="384">
        <f t="shared" si="10"/>
        <v>0</v>
      </c>
      <c r="AR55" s="388">
        <v>45838</v>
      </c>
      <c r="AS55" s="388">
        <f t="shared" ca="1" si="6"/>
        <v>45547</v>
      </c>
      <c r="AT55" s="384">
        <f t="shared" ca="1" si="8"/>
        <v>9.6999999999999993</v>
      </c>
    </row>
    <row r="56" spans="1:46" ht="39.950000000000003" customHeight="1">
      <c r="A56" s="284"/>
      <c r="B56" s="287">
        <v>46</v>
      </c>
      <c r="C56" s="123"/>
      <c r="D56" s="123"/>
      <c r="E56" s="6"/>
      <c r="F56" s="6"/>
      <c r="G56" s="6"/>
      <c r="H56" s="29"/>
      <c r="I56" s="29"/>
      <c r="J56" s="29"/>
      <c r="K56" s="61"/>
      <c r="L56" s="6"/>
      <c r="M56" s="75">
        <f t="shared" si="7"/>
        <v>0</v>
      </c>
      <c r="N56" s="62"/>
      <c r="O56" s="62"/>
      <c r="P56" s="493"/>
      <c r="Q56" s="493"/>
      <c r="R56" s="77" t="s">
        <v>156</v>
      </c>
      <c r="S56" s="62"/>
      <c r="T56" s="309">
        <f t="shared" ca="1" si="0"/>
        <v>0</v>
      </c>
      <c r="V56" s="384">
        <f t="shared" si="1"/>
        <v>0</v>
      </c>
      <c r="AE56" s="384" t="e">
        <f t="shared" si="4"/>
        <v>#N/A</v>
      </c>
      <c r="AG56" s="384" t="s">
        <v>134</v>
      </c>
      <c r="AH56" s="384" t="e">
        <f t="shared" si="5"/>
        <v>#N/A</v>
      </c>
      <c r="AI56" s="384">
        <f t="shared" si="9"/>
        <v>0</v>
      </c>
      <c r="AJ56" s="384">
        <f t="shared" si="10"/>
        <v>0</v>
      </c>
      <c r="AR56" s="388">
        <v>45838</v>
      </c>
      <c r="AS56" s="388">
        <f t="shared" ca="1" si="6"/>
        <v>45547</v>
      </c>
      <c r="AT56" s="384">
        <f t="shared" ca="1" si="8"/>
        <v>9.6999999999999993</v>
      </c>
    </row>
    <row r="57" spans="1:46" ht="39.950000000000003" customHeight="1">
      <c r="A57" s="284"/>
      <c r="B57" s="287">
        <v>47</v>
      </c>
      <c r="C57" s="123"/>
      <c r="D57" s="123"/>
      <c r="E57" s="6"/>
      <c r="F57" s="6"/>
      <c r="G57" s="6"/>
      <c r="H57" s="29"/>
      <c r="I57" s="29"/>
      <c r="J57" s="29"/>
      <c r="K57" s="61"/>
      <c r="L57" s="6"/>
      <c r="M57" s="75">
        <f t="shared" si="7"/>
        <v>0</v>
      </c>
      <c r="N57" s="62"/>
      <c r="O57" s="62"/>
      <c r="P57" s="493"/>
      <c r="Q57" s="493"/>
      <c r="R57" s="77"/>
      <c r="S57" s="62"/>
      <c r="T57" s="309"/>
      <c r="V57" s="384">
        <f t="shared" si="1"/>
        <v>0</v>
      </c>
      <c r="AE57" s="384" t="e">
        <f t="shared" si="4"/>
        <v>#N/A</v>
      </c>
      <c r="AG57" s="384" t="s">
        <v>134</v>
      </c>
      <c r="AH57" s="384" t="e">
        <f t="shared" si="5"/>
        <v>#N/A</v>
      </c>
      <c r="AI57" s="384">
        <f t="shared" si="9"/>
        <v>0</v>
      </c>
      <c r="AJ57" s="384">
        <f t="shared" si="10"/>
        <v>0</v>
      </c>
      <c r="AR57" s="388">
        <v>45838</v>
      </c>
      <c r="AS57" s="388">
        <f t="shared" ca="1" si="6"/>
        <v>45547</v>
      </c>
      <c r="AT57" s="384">
        <f t="shared" ca="1" si="8"/>
        <v>9.6999999999999993</v>
      </c>
    </row>
    <row r="58" spans="1:46" ht="39.950000000000003" customHeight="1">
      <c r="A58" s="284"/>
      <c r="B58" s="287">
        <v>48</v>
      </c>
      <c r="C58" s="123"/>
      <c r="D58" s="123"/>
      <c r="E58" s="6"/>
      <c r="F58" s="6"/>
      <c r="G58" s="6"/>
      <c r="H58" s="29"/>
      <c r="I58" s="29"/>
      <c r="J58" s="29"/>
      <c r="K58" s="61"/>
      <c r="L58" s="6"/>
      <c r="M58" s="75">
        <f t="shared" si="7"/>
        <v>0</v>
      </c>
      <c r="N58" s="62"/>
      <c r="O58" s="62"/>
      <c r="P58" s="493"/>
      <c r="Q58" s="493"/>
      <c r="R58" s="77"/>
      <c r="S58" s="62"/>
      <c r="T58" s="309"/>
      <c r="V58" s="384">
        <f t="shared" si="1"/>
        <v>0</v>
      </c>
      <c r="AE58" s="384" t="e">
        <f t="shared" si="4"/>
        <v>#N/A</v>
      </c>
      <c r="AG58" s="384" t="s">
        <v>134</v>
      </c>
      <c r="AH58" s="384" t="e">
        <f t="shared" si="5"/>
        <v>#N/A</v>
      </c>
      <c r="AI58" s="384">
        <f t="shared" si="9"/>
        <v>0</v>
      </c>
      <c r="AJ58" s="384">
        <f t="shared" si="10"/>
        <v>0</v>
      </c>
      <c r="AR58" s="388">
        <v>45838</v>
      </c>
      <c r="AS58" s="388">
        <f t="shared" ca="1" si="6"/>
        <v>45547</v>
      </c>
      <c r="AT58" s="384">
        <f t="shared" ca="1" si="8"/>
        <v>9.6999999999999993</v>
      </c>
    </row>
    <row r="59" spans="1:46" ht="39.950000000000003" customHeight="1">
      <c r="A59" s="284"/>
      <c r="B59" s="287">
        <v>49</v>
      </c>
      <c r="C59" s="123"/>
      <c r="D59" s="123"/>
      <c r="E59" s="6"/>
      <c r="F59" s="6"/>
      <c r="G59" s="6"/>
      <c r="H59" s="29"/>
      <c r="I59" s="29"/>
      <c r="J59" s="29"/>
      <c r="K59" s="61"/>
      <c r="L59" s="6"/>
      <c r="M59" s="75">
        <f t="shared" si="7"/>
        <v>0</v>
      </c>
      <c r="N59" s="62"/>
      <c r="O59" s="62"/>
      <c r="P59" s="493"/>
      <c r="Q59" s="493"/>
      <c r="R59" s="77"/>
      <c r="S59" s="62"/>
      <c r="T59" s="309"/>
      <c r="V59" s="384">
        <f t="shared" si="1"/>
        <v>0</v>
      </c>
      <c r="AE59" s="384" t="e">
        <f t="shared" si="4"/>
        <v>#N/A</v>
      </c>
      <c r="AG59" s="384" t="s">
        <v>134</v>
      </c>
      <c r="AH59" s="384" t="e">
        <f t="shared" si="5"/>
        <v>#N/A</v>
      </c>
      <c r="AI59" s="384">
        <f t="shared" si="9"/>
        <v>0</v>
      </c>
      <c r="AJ59" s="384">
        <f t="shared" si="10"/>
        <v>0</v>
      </c>
      <c r="AR59" s="388">
        <v>45838</v>
      </c>
      <c r="AS59" s="388">
        <f t="shared" ca="1" si="6"/>
        <v>45547</v>
      </c>
      <c r="AT59" s="384">
        <f t="shared" ca="1" si="8"/>
        <v>9.6999999999999993</v>
      </c>
    </row>
    <row r="60" spans="1:46" ht="39.950000000000003" customHeight="1">
      <c r="A60" s="284"/>
      <c r="B60" s="287">
        <v>50</v>
      </c>
      <c r="C60" s="123"/>
      <c r="D60" s="123"/>
      <c r="E60" s="6"/>
      <c r="F60" s="6"/>
      <c r="G60" s="6"/>
      <c r="H60" s="29"/>
      <c r="I60" s="29"/>
      <c r="J60" s="29"/>
      <c r="K60" s="61"/>
      <c r="L60" s="6"/>
      <c r="M60" s="75">
        <f t="shared" si="7"/>
        <v>0</v>
      </c>
      <c r="N60" s="62"/>
      <c r="O60" s="62"/>
      <c r="P60" s="493"/>
      <c r="Q60" s="493"/>
      <c r="R60" s="77"/>
      <c r="S60" s="62"/>
      <c r="T60" s="309"/>
      <c r="V60" s="384">
        <f t="shared" si="1"/>
        <v>0</v>
      </c>
      <c r="AE60" s="384" t="e">
        <f t="shared" si="4"/>
        <v>#N/A</v>
      </c>
      <c r="AG60" s="384" t="s">
        <v>134</v>
      </c>
      <c r="AH60" s="384" t="e">
        <f t="shared" si="5"/>
        <v>#N/A</v>
      </c>
      <c r="AI60" s="384">
        <f t="shared" si="9"/>
        <v>0</v>
      </c>
      <c r="AJ60" s="384">
        <f t="shared" si="10"/>
        <v>0</v>
      </c>
      <c r="AR60" s="388">
        <v>45838</v>
      </c>
      <c r="AS60" s="388">
        <f t="shared" ca="1" si="6"/>
        <v>45547</v>
      </c>
      <c r="AT60" s="384">
        <f t="shared" ca="1" si="8"/>
        <v>9.6999999999999993</v>
      </c>
    </row>
    <row r="61" spans="1:46" ht="39.950000000000003" customHeight="1">
      <c r="A61" s="284"/>
      <c r="B61" s="287">
        <v>51</v>
      </c>
      <c r="C61" s="123"/>
      <c r="D61" s="123"/>
      <c r="E61" s="6"/>
      <c r="F61" s="6"/>
      <c r="G61" s="6"/>
      <c r="H61" s="29"/>
      <c r="I61" s="29"/>
      <c r="J61" s="29"/>
      <c r="K61" s="61"/>
      <c r="L61" s="6"/>
      <c r="M61" s="75">
        <f t="shared" si="7"/>
        <v>0</v>
      </c>
      <c r="N61" s="62"/>
      <c r="O61" s="62"/>
      <c r="P61" s="493"/>
      <c r="Q61" s="493"/>
      <c r="R61" s="77"/>
      <c r="S61" s="62"/>
      <c r="T61" s="309"/>
      <c r="V61" s="384">
        <f t="shared" si="1"/>
        <v>0</v>
      </c>
      <c r="AE61" s="384" t="e">
        <f t="shared" si="4"/>
        <v>#N/A</v>
      </c>
      <c r="AG61" s="384" t="s">
        <v>134</v>
      </c>
      <c r="AH61" s="384" t="e">
        <f t="shared" si="5"/>
        <v>#N/A</v>
      </c>
      <c r="AI61" s="384">
        <f t="shared" si="9"/>
        <v>0</v>
      </c>
      <c r="AJ61" s="384">
        <f t="shared" si="10"/>
        <v>0</v>
      </c>
      <c r="AR61" s="388">
        <v>45838</v>
      </c>
      <c r="AS61" s="388">
        <f t="shared" ca="1" si="6"/>
        <v>45547</v>
      </c>
      <c r="AT61" s="384">
        <f t="shared" ca="1" si="8"/>
        <v>9.6999999999999993</v>
      </c>
    </row>
    <row r="62" spans="1:46" ht="39.950000000000003" customHeight="1">
      <c r="A62" s="284"/>
      <c r="B62" s="287">
        <v>52</v>
      </c>
      <c r="C62" s="123"/>
      <c r="D62" s="123"/>
      <c r="E62" s="6"/>
      <c r="F62" s="6"/>
      <c r="G62" s="6"/>
      <c r="H62" s="29"/>
      <c r="I62" s="29"/>
      <c r="J62" s="29"/>
      <c r="K62" s="61"/>
      <c r="L62" s="6"/>
      <c r="M62" s="75">
        <f t="shared" si="7"/>
        <v>0</v>
      </c>
      <c r="N62" s="62"/>
      <c r="O62" s="62"/>
      <c r="P62" s="493"/>
      <c r="Q62" s="493"/>
      <c r="R62" s="77"/>
      <c r="S62" s="62"/>
      <c r="T62" s="309"/>
      <c r="V62" s="384">
        <f t="shared" si="1"/>
        <v>0</v>
      </c>
      <c r="AE62" s="384" t="e">
        <f t="shared" si="4"/>
        <v>#N/A</v>
      </c>
      <c r="AG62" s="384" t="s">
        <v>134</v>
      </c>
      <c r="AH62" s="384" t="e">
        <f t="shared" si="5"/>
        <v>#N/A</v>
      </c>
      <c r="AI62" s="384">
        <f t="shared" si="9"/>
        <v>0</v>
      </c>
      <c r="AJ62" s="384">
        <f t="shared" si="10"/>
        <v>0</v>
      </c>
      <c r="AR62" s="388">
        <v>45838</v>
      </c>
      <c r="AS62" s="388">
        <f t="shared" ca="1" si="6"/>
        <v>45547</v>
      </c>
      <c r="AT62" s="384">
        <f t="shared" ca="1" si="8"/>
        <v>9.6999999999999993</v>
      </c>
    </row>
    <row r="63" spans="1:46" ht="39.950000000000003" customHeight="1">
      <c r="A63" s="284"/>
      <c r="B63" s="287">
        <v>53</v>
      </c>
      <c r="C63" s="123"/>
      <c r="D63" s="123"/>
      <c r="E63" s="6"/>
      <c r="F63" s="6"/>
      <c r="G63" s="6"/>
      <c r="H63" s="29"/>
      <c r="I63" s="29"/>
      <c r="J63" s="29"/>
      <c r="K63" s="61"/>
      <c r="L63" s="6"/>
      <c r="M63" s="75">
        <f t="shared" si="7"/>
        <v>0</v>
      </c>
      <c r="N63" s="62"/>
      <c r="O63" s="62"/>
      <c r="P63" s="493"/>
      <c r="Q63" s="493"/>
      <c r="R63" s="77"/>
      <c r="S63" s="62"/>
      <c r="T63" s="309"/>
      <c r="V63" s="384">
        <f t="shared" si="1"/>
        <v>0</v>
      </c>
      <c r="AE63" s="384" t="e">
        <f t="shared" si="4"/>
        <v>#N/A</v>
      </c>
      <c r="AG63" s="384" t="s">
        <v>134</v>
      </c>
      <c r="AH63" s="384" t="e">
        <f t="shared" si="5"/>
        <v>#N/A</v>
      </c>
      <c r="AI63" s="384">
        <f t="shared" si="9"/>
        <v>0</v>
      </c>
      <c r="AJ63" s="384">
        <f t="shared" si="10"/>
        <v>0</v>
      </c>
      <c r="AR63" s="388">
        <v>45838</v>
      </c>
      <c r="AS63" s="388">
        <f t="shared" ca="1" si="6"/>
        <v>45547</v>
      </c>
      <c r="AT63" s="384">
        <f t="shared" ca="1" si="8"/>
        <v>9.6999999999999993</v>
      </c>
    </row>
    <row r="64" spans="1:46" ht="39.950000000000003" customHeight="1">
      <c r="A64" s="284"/>
      <c r="B64" s="287">
        <v>54</v>
      </c>
      <c r="C64" s="123"/>
      <c r="D64" s="123"/>
      <c r="E64" s="6"/>
      <c r="F64" s="6"/>
      <c r="G64" s="6"/>
      <c r="H64" s="29"/>
      <c r="I64" s="29"/>
      <c r="J64" s="29"/>
      <c r="K64" s="61"/>
      <c r="L64" s="6"/>
      <c r="M64" s="75">
        <f t="shared" si="7"/>
        <v>0</v>
      </c>
      <c r="N64" s="62"/>
      <c r="O64" s="62"/>
      <c r="P64" s="493"/>
      <c r="Q64" s="493"/>
      <c r="R64" s="77"/>
      <c r="S64" s="62"/>
      <c r="T64" s="309"/>
      <c r="V64" s="384">
        <f t="shared" si="1"/>
        <v>0</v>
      </c>
      <c r="AE64" s="384" t="e">
        <f t="shared" si="4"/>
        <v>#N/A</v>
      </c>
      <c r="AG64" s="384" t="s">
        <v>134</v>
      </c>
      <c r="AH64" s="384" t="e">
        <f t="shared" si="5"/>
        <v>#N/A</v>
      </c>
      <c r="AI64" s="384">
        <f t="shared" si="9"/>
        <v>0</v>
      </c>
      <c r="AJ64" s="384">
        <f t="shared" si="10"/>
        <v>0</v>
      </c>
      <c r="AR64" s="388">
        <v>45838</v>
      </c>
      <c r="AS64" s="388">
        <f t="shared" ca="1" si="6"/>
        <v>45547</v>
      </c>
      <c r="AT64" s="384">
        <f t="shared" ca="1" si="8"/>
        <v>9.6999999999999993</v>
      </c>
    </row>
    <row r="65" spans="1:46" ht="39.950000000000003" customHeight="1">
      <c r="A65" s="284"/>
      <c r="B65" s="287">
        <v>55</v>
      </c>
      <c r="C65" s="123"/>
      <c r="D65" s="123"/>
      <c r="E65" s="6"/>
      <c r="F65" s="6"/>
      <c r="G65" s="6"/>
      <c r="H65" s="29"/>
      <c r="I65" s="29"/>
      <c r="J65" s="29"/>
      <c r="K65" s="61"/>
      <c r="L65" s="6"/>
      <c r="M65" s="75">
        <f t="shared" si="7"/>
        <v>0</v>
      </c>
      <c r="N65" s="62"/>
      <c r="O65" s="62"/>
      <c r="P65" s="493"/>
      <c r="Q65" s="493"/>
      <c r="R65" s="77"/>
      <c r="S65" s="62"/>
      <c r="T65" s="309"/>
      <c r="V65" s="384">
        <f t="shared" si="1"/>
        <v>0</v>
      </c>
      <c r="AE65" s="384" t="e">
        <f t="shared" si="4"/>
        <v>#N/A</v>
      </c>
      <c r="AG65" s="384" t="s">
        <v>134</v>
      </c>
      <c r="AH65" s="384" t="e">
        <f t="shared" si="5"/>
        <v>#N/A</v>
      </c>
      <c r="AI65" s="384">
        <f t="shared" si="9"/>
        <v>0</v>
      </c>
      <c r="AJ65" s="384">
        <f t="shared" si="10"/>
        <v>0</v>
      </c>
      <c r="AR65" s="388">
        <v>45838</v>
      </c>
      <c r="AS65" s="388">
        <f t="shared" ca="1" si="6"/>
        <v>45547</v>
      </c>
      <c r="AT65" s="384">
        <f t="shared" ca="1" si="8"/>
        <v>9.6999999999999993</v>
      </c>
    </row>
    <row r="66" spans="1:46" ht="39.950000000000003" customHeight="1">
      <c r="A66" s="284"/>
      <c r="B66" s="287">
        <v>56</v>
      </c>
      <c r="C66" s="123"/>
      <c r="D66" s="123"/>
      <c r="E66" s="6"/>
      <c r="F66" s="6"/>
      <c r="G66" s="6"/>
      <c r="H66" s="29"/>
      <c r="I66" s="29"/>
      <c r="J66" s="29"/>
      <c r="K66" s="61"/>
      <c r="L66" s="6"/>
      <c r="M66" s="75">
        <f t="shared" si="7"/>
        <v>0</v>
      </c>
      <c r="N66" s="62"/>
      <c r="O66" s="62"/>
      <c r="P66" s="493"/>
      <c r="Q66" s="493"/>
      <c r="R66" s="77"/>
      <c r="S66" s="62"/>
      <c r="T66" s="309"/>
      <c r="V66" s="384">
        <f t="shared" si="1"/>
        <v>0</v>
      </c>
      <c r="AE66" s="384" t="e">
        <f t="shared" si="4"/>
        <v>#N/A</v>
      </c>
      <c r="AG66" s="384" t="s">
        <v>134</v>
      </c>
      <c r="AH66" s="384" t="e">
        <f t="shared" si="5"/>
        <v>#N/A</v>
      </c>
      <c r="AI66" s="384">
        <f t="shared" si="9"/>
        <v>0</v>
      </c>
      <c r="AJ66" s="384">
        <f t="shared" si="10"/>
        <v>0</v>
      </c>
      <c r="AR66" s="388">
        <v>45838</v>
      </c>
      <c r="AS66" s="388">
        <f t="shared" ca="1" si="6"/>
        <v>45547</v>
      </c>
      <c r="AT66" s="384">
        <f t="shared" ca="1" si="8"/>
        <v>9.6999999999999993</v>
      </c>
    </row>
    <row r="67" spans="1:46" ht="39.950000000000003" customHeight="1">
      <c r="A67" s="284"/>
      <c r="B67" s="287">
        <v>57</v>
      </c>
      <c r="C67" s="123"/>
      <c r="D67" s="123"/>
      <c r="E67" s="6"/>
      <c r="F67" s="6"/>
      <c r="G67" s="6"/>
      <c r="H67" s="29"/>
      <c r="I67" s="29"/>
      <c r="J67" s="29"/>
      <c r="K67" s="61"/>
      <c r="L67" s="6"/>
      <c r="M67" s="75">
        <f t="shared" si="7"/>
        <v>0</v>
      </c>
      <c r="N67" s="62"/>
      <c r="O67" s="62"/>
      <c r="P67" s="493"/>
      <c r="Q67" s="493"/>
      <c r="R67" s="77"/>
      <c r="S67" s="62"/>
      <c r="T67" s="309"/>
      <c r="V67" s="384">
        <f t="shared" si="1"/>
        <v>0</v>
      </c>
      <c r="AE67" s="384" t="e">
        <f t="shared" si="4"/>
        <v>#N/A</v>
      </c>
      <c r="AG67" s="384" t="s">
        <v>134</v>
      </c>
      <c r="AH67" s="384" t="e">
        <f t="shared" si="5"/>
        <v>#N/A</v>
      </c>
      <c r="AI67" s="384">
        <f t="shared" si="9"/>
        <v>0</v>
      </c>
      <c r="AJ67" s="384">
        <f t="shared" si="10"/>
        <v>0</v>
      </c>
      <c r="AR67" s="388">
        <v>45838</v>
      </c>
      <c r="AS67" s="388">
        <f t="shared" ca="1" si="6"/>
        <v>45547</v>
      </c>
      <c r="AT67" s="384">
        <f t="shared" ca="1" si="8"/>
        <v>9.6999999999999993</v>
      </c>
    </row>
    <row r="68" spans="1:46" ht="39.950000000000003" customHeight="1">
      <c r="A68" s="284"/>
      <c r="B68" s="287">
        <v>58</v>
      </c>
      <c r="C68" s="123"/>
      <c r="D68" s="123"/>
      <c r="E68" s="6"/>
      <c r="F68" s="6"/>
      <c r="G68" s="6"/>
      <c r="H68" s="29"/>
      <c r="I68" s="29"/>
      <c r="J68" s="29"/>
      <c r="K68" s="61"/>
      <c r="L68" s="6"/>
      <c r="M68" s="75">
        <f t="shared" si="7"/>
        <v>0</v>
      </c>
      <c r="N68" s="62"/>
      <c r="O68" s="62"/>
      <c r="P68" s="493"/>
      <c r="Q68" s="493"/>
      <c r="R68" s="77"/>
      <c r="S68" s="62"/>
      <c r="T68" s="309"/>
      <c r="V68" s="384">
        <f t="shared" si="1"/>
        <v>0</v>
      </c>
      <c r="AE68" s="384" t="e">
        <f t="shared" si="4"/>
        <v>#N/A</v>
      </c>
      <c r="AG68" s="384" t="s">
        <v>134</v>
      </c>
      <c r="AH68" s="384" t="e">
        <f t="shared" si="5"/>
        <v>#N/A</v>
      </c>
      <c r="AI68" s="384">
        <f t="shared" si="9"/>
        <v>0</v>
      </c>
      <c r="AJ68" s="384">
        <f t="shared" si="10"/>
        <v>0</v>
      </c>
      <c r="AR68" s="388">
        <v>45838</v>
      </c>
      <c r="AS68" s="388">
        <f t="shared" ca="1" si="6"/>
        <v>45547</v>
      </c>
      <c r="AT68" s="384">
        <f t="shared" ca="1" si="8"/>
        <v>9.6999999999999993</v>
      </c>
    </row>
    <row r="69" spans="1:46" ht="39.950000000000003" customHeight="1">
      <c r="A69" s="284"/>
      <c r="B69" s="287">
        <v>59</v>
      </c>
      <c r="C69" s="123"/>
      <c r="D69" s="123"/>
      <c r="E69" s="6"/>
      <c r="F69" s="6"/>
      <c r="G69" s="6"/>
      <c r="H69" s="29"/>
      <c r="I69" s="29"/>
      <c r="J69" s="29"/>
      <c r="K69" s="61"/>
      <c r="L69" s="6"/>
      <c r="M69" s="75">
        <f t="shared" si="7"/>
        <v>0</v>
      </c>
      <c r="N69" s="62"/>
      <c r="O69" s="62"/>
      <c r="P69" s="493"/>
      <c r="Q69" s="493"/>
      <c r="R69" s="77"/>
      <c r="S69" s="62"/>
      <c r="T69" s="309"/>
      <c r="V69" s="384">
        <f t="shared" si="1"/>
        <v>0</v>
      </c>
      <c r="AE69" s="384" t="e">
        <f t="shared" si="4"/>
        <v>#N/A</v>
      </c>
      <c r="AG69" s="384" t="s">
        <v>134</v>
      </c>
      <c r="AH69" s="384" t="e">
        <f t="shared" si="5"/>
        <v>#N/A</v>
      </c>
      <c r="AI69" s="384">
        <f t="shared" si="9"/>
        <v>0</v>
      </c>
      <c r="AJ69" s="384">
        <f t="shared" si="10"/>
        <v>0</v>
      </c>
      <c r="AR69" s="388">
        <v>45838</v>
      </c>
      <c r="AS69" s="388">
        <f t="shared" ca="1" si="6"/>
        <v>45547</v>
      </c>
      <c r="AT69" s="384">
        <f t="shared" ca="1" si="8"/>
        <v>9.6999999999999993</v>
      </c>
    </row>
    <row r="70" spans="1:46" ht="39.950000000000003" customHeight="1">
      <c r="A70" s="284"/>
      <c r="B70" s="287">
        <v>60</v>
      </c>
      <c r="C70" s="123"/>
      <c r="D70" s="123"/>
      <c r="E70" s="6"/>
      <c r="F70" s="6"/>
      <c r="G70" s="6"/>
      <c r="H70" s="29"/>
      <c r="I70" s="29"/>
      <c r="J70" s="29"/>
      <c r="K70" s="61"/>
      <c r="L70" s="6"/>
      <c r="M70" s="75">
        <f t="shared" si="7"/>
        <v>0</v>
      </c>
      <c r="N70" s="62"/>
      <c r="O70" s="62"/>
      <c r="P70" s="493"/>
      <c r="Q70" s="493"/>
      <c r="R70" s="77"/>
      <c r="S70" s="62"/>
      <c r="T70" s="309"/>
      <c r="V70" s="384">
        <f t="shared" si="1"/>
        <v>0</v>
      </c>
      <c r="AE70" s="384" t="e">
        <f t="shared" si="4"/>
        <v>#N/A</v>
      </c>
      <c r="AG70" s="384" t="s">
        <v>134</v>
      </c>
      <c r="AH70" s="384" t="e">
        <f t="shared" si="5"/>
        <v>#N/A</v>
      </c>
      <c r="AI70" s="384">
        <f t="shared" si="9"/>
        <v>0</v>
      </c>
      <c r="AJ70" s="384">
        <f t="shared" si="10"/>
        <v>0</v>
      </c>
      <c r="AR70" s="388">
        <v>45838</v>
      </c>
      <c r="AS70" s="388">
        <f t="shared" ca="1" si="6"/>
        <v>45547</v>
      </c>
      <c r="AT70" s="384">
        <f t="shared" ca="1" si="8"/>
        <v>9.6999999999999993</v>
      </c>
    </row>
    <row r="71" spans="1:46" ht="39.950000000000003" customHeight="1">
      <c r="A71" s="284"/>
      <c r="B71" s="287">
        <v>61</v>
      </c>
      <c r="C71" s="123"/>
      <c r="D71" s="123"/>
      <c r="E71" s="6"/>
      <c r="F71" s="6"/>
      <c r="G71" s="6"/>
      <c r="H71" s="29"/>
      <c r="I71" s="29"/>
      <c r="J71" s="29"/>
      <c r="K71" s="61"/>
      <c r="L71" s="6"/>
      <c r="M71" s="75">
        <f t="shared" si="7"/>
        <v>0</v>
      </c>
      <c r="N71" s="62"/>
      <c r="O71" s="62"/>
      <c r="P71" s="493"/>
      <c r="Q71" s="493"/>
      <c r="R71" s="77"/>
      <c r="S71" s="62"/>
      <c r="T71" s="309"/>
      <c r="V71" s="384">
        <f t="shared" si="1"/>
        <v>0</v>
      </c>
      <c r="AE71" s="384" t="e">
        <f t="shared" si="4"/>
        <v>#N/A</v>
      </c>
      <c r="AG71" s="384" t="s">
        <v>134</v>
      </c>
      <c r="AH71" s="384" t="e">
        <f t="shared" si="5"/>
        <v>#N/A</v>
      </c>
      <c r="AI71" s="384">
        <f t="shared" si="9"/>
        <v>0</v>
      </c>
      <c r="AJ71" s="384">
        <f t="shared" si="10"/>
        <v>0</v>
      </c>
      <c r="AR71" s="388">
        <v>45838</v>
      </c>
      <c r="AS71" s="388">
        <f t="shared" ca="1" si="6"/>
        <v>45547</v>
      </c>
      <c r="AT71" s="384">
        <f t="shared" ca="1" si="8"/>
        <v>9.6999999999999993</v>
      </c>
    </row>
    <row r="72" spans="1:46" ht="39.950000000000003" customHeight="1">
      <c r="A72" s="284"/>
      <c r="B72" s="287">
        <v>62</v>
      </c>
      <c r="C72" s="123"/>
      <c r="D72" s="123"/>
      <c r="E72" s="6"/>
      <c r="F72" s="6"/>
      <c r="G72" s="6"/>
      <c r="H72" s="29"/>
      <c r="I72" s="29"/>
      <c r="J72" s="29"/>
      <c r="K72" s="61"/>
      <c r="L72" s="6"/>
      <c r="M72" s="75">
        <f t="shared" si="7"/>
        <v>0</v>
      </c>
      <c r="N72" s="62"/>
      <c r="O72" s="62"/>
      <c r="P72" s="493"/>
      <c r="Q72" s="493"/>
      <c r="R72" s="77"/>
      <c r="S72" s="62"/>
      <c r="T72" s="309"/>
      <c r="V72" s="384">
        <f t="shared" si="1"/>
        <v>0</v>
      </c>
      <c r="AE72" s="384" t="e">
        <f t="shared" si="4"/>
        <v>#N/A</v>
      </c>
      <c r="AG72" s="384" t="s">
        <v>134</v>
      </c>
      <c r="AH72" s="384" t="e">
        <f t="shared" si="5"/>
        <v>#N/A</v>
      </c>
      <c r="AI72" s="384">
        <f t="shared" si="9"/>
        <v>0</v>
      </c>
      <c r="AJ72" s="384">
        <f t="shared" si="10"/>
        <v>0</v>
      </c>
      <c r="AR72" s="388">
        <v>45838</v>
      </c>
      <c r="AS72" s="388">
        <f t="shared" ca="1" si="6"/>
        <v>45547</v>
      </c>
      <c r="AT72" s="384">
        <f t="shared" ca="1" si="8"/>
        <v>9.6999999999999993</v>
      </c>
    </row>
    <row r="73" spans="1:46" ht="39.950000000000003" customHeight="1">
      <c r="A73" s="284"/>
      <c r="B73" s="287">
        <v>63</v>
      </c>
      <c r="C73" s="123"/>
      <c r="D73" s="123"/>
      <c r="E73" s="6"/>
      <c r="F73" s="6"/>
      <c r="G73" s="6"/>
      <c r="H73" s="29"/>
      <c r="I73" s="29"/>
      <c r="J73" s="29"/>
      <c r="K73" s="61"/>
      <c r="L73" s="6"/>
      <c r="M73" s="75">
        <f t="shared" si="7"/>
        <v>0</v>
      </c>
      <c r="N73" s="62"/>
      <c r="O73" s="62"/>
      <c r="P73" s="493"/>
      <c r="Q73" s="493"/>
      <c r="R73" s="77"/>
      <c r="S73" s="62"/>
      <c r="T73" s="309"/>
      <c r="V73" s="384">
        <f t="shared" si="1"/>
        <v>0</v>
      </c>
      <c r="AE73" s="384" t="e">
        <f t="shared" si="4"/>
        <v>#N/A</v>
      </c>
      <c r="AG73" s="384" t="s">
        <v>134</v>
      </c>
      <c r="AH73" s="384" t="e">
        <f t="shared" si="5"/>
        <v>#N/A</v>
      </c>
      <c r="AI73" s="384">
        <f t="shared" si="9"/>
        <v>0</v>
      </c>
      <c r="AJ73" s="384">
        <f t="shared" si="10"/>
        <v>0</v>
      </c>
      <c r="AR73" s="388">
        <v>45838</v>
      </c>
      <c r="AS73" s="388">
        <f t="shared" ca="1" si="6"/>
        <v>45547</v>
      </c>
      <c r="AT73" s="384">
        <f t="shared" ca="1" si="8"/>
        <v>9.6999999999999993</v>
      </c>
    </row>
    <row r="74" spans="1:46" ht="39.950000000000003" customHeight="1">
      <c r="A74" s="284"/>
      <c r="B74" s="287">
        <v>64</v>
      </c>
      <c r="C74" s="123"/>
      <c r="D74" s="123"/>
      <c r="E74" s="6"/>
      <c r="F74" s="6"/>
      <c r="G74" s="6"/>
      <c r="H74" s="29"/>
      <c r="I74" s="29"/>
      <c r="J74" s="29"/>
      <c r="K74" s="61"/>
      <c r="L74" s="6"/>
      <c r="M74" s="75">
        <f t="shared" si="7"/>
        <v>0</v>
      </c>
      <c r="N74" s="62"/>
      <c r="O74" s="62"/>
      <c r="P74" s="493"/>
      <c r="Q74" s="493"/>
      <c r="R74" s="77"/>
      <c r="S74" s="62"/>
      <c r="T74" s="309"/>
      <c r="V74" s="384">
        <f t="shared" si="1"/>
        <v>0</v>
      </c>
      <c r="AE74" s="384" t="e">
        <f t="shared" si="4"/>
        <v>#N/A</v>
      </c>
      <c r="AG74" s="384" t="s">
        <v>134</v>
      </c>
      <c r="AH74" s="384" t="e">
        <f t="shared" si="5"/>
        <v>#N/A</v>
      </c>
      <c r="AI74" s="384">
        <f t="shared" si="9"/>
        <v>0</v>
      </c>
      <c r="AJ74" s="384">
        <f t="shared" si="10"/>
        <v>0</v>
      </c>
      <c r="AR74" s="388">
        <v>45838</v>
      </c>
      <c r="AS74" s="388">
        <f t="shared" ca="1" si="6"/>
        <v>45547</v>
      </c>
      <c r="AT74" s="384">
        <f t="shared" ca="1" si="8"/>
        <v>9.6999999999999993</v>
      </c>
    </row>
    <row r="75" spans="1:46" ht="39.950000000000003" customHeight="1">
      <c r="A75" s="284"/>
      <c r="B75" s="287">
        <v>65</v>
      </c>
      <c r="C75" s="123"/>
      <c r="D75" s="123"/>
      <c r="E75" s="6"/>
      <c r="F75" s="6"/>
      <c r="G75" s="6"/>
      <c r="H75" s="29"/>
      <c r="I75" s="29"/>
      <c r="J75" s="29"/>
      <c r="K75" s="61"/>
      <c r="L75" s="6"/>
      <c r="M75" s="75">
        <f t="shared" si="7"/>
        <v>0</v>
      </c>
      <c r="N75" s="62"/>
      <c r="O75" s="62"/>
      <c r="P75" s="493"/>
      <c r="Q75" s="493"/>
      <c r="R75" s="77"/>
      <c r="S75" s="62"/>
      <c r="T75" s="309"/>
      <c r="V75" s="384">
        <f t="shared" ref="V75:V138" si="11">(K75)</f>
        <v>0</v>
      </c>
      <c r="AE75" s="384" t="e">
        <f t="shared" si="4"/>
        <v>#N/A</v>
      </c>
      <c r="AG75" s="384" t="s">
        <v>134</v>
      </c>
      <c r="AH75" s="384" t="e">
        <f t="shared" si="5"/>
        <v>#N/A</v>
      </c>
      <c r="AI75" s="384">
        <f t="shared" ref="AI75:AI106" si="12">VLOOKUP(I75,$AN$11:$AO$15,2,FALSE)</f>
        <v>0</v>
      </c>
      <c r="AJ75" s="384">
        <f t="shared" ref="AJ75:AJ106" si="13">VLOOKUP(J75,$AP$11:$AQ$13,2,FALSE)</f>
        <v>0</v>
      </c>
      <c r="AR75" s="388">
        <v>45838</v>
      </c>
      <c r="AS75" s="388">
        <f t="shared" ca="1" si="6"/>
        <v>45547</v>
      </c>
      <c r="AT75" s="384">
        <f t="shared" ca="1" si="8"/>
        <v>9.6999999999999993</v>
      </c>
    </row>
    <row r="76" spans="1:46" ht="39.950000000000003" customHeight="1">
      <c r="A76" s="284"/>
      <c r="B76" s="287">
        <v>66</v>
      </c>
      <c r="C76" s="123"/>
      <c r="D76" s="123"/>
      <c r="E76" s="6"/>
      <c r="F76" s="6"/>
      <c r="G76" s="6"/>
      <c r="H76" s="29"/>
      <c r="I76" s="29"/>
      <c r="J76" s="29"/>
      <c r="K76" s="61"/>
      <c r="L76" s="6"/>
      <c r="M76" s="75">
        <f t="shared" ref="M76:M139" si="14">IF(K76&lt;1111111111,,"NO ENTRY REQUIRED Current Funding for This Cell Number Will Be Used")</f>
        <v>0</v>
      </c>
      <c r="N76" s="62"/>
      <c r="O76" s="62"/>
      <c r="P76" s="493"/>
      <c r="Q76" s="493"/>
      <c r="R76" s="77"/>
      <c r="S76" s="62"/>
      <c r="T76" s="309"/>
      <c r="V76" s="384">
        <f t="shared" si="11"/>
        <v>0</v>
      </c>
      <c r="AE76" s="384" t="e">
        <f t="shared" ref="AE76:AE139" si="15">VLOOKUP(H76,$AK$11:$AM$12,3,FALSE)</f>
        <v>#N/A</v>
      </c>
      <c r="AG76" s="384" t="s">
        <v>134</v>
      </c>
      <c r="AH76" s="384" t="e">
        <f t="shared" ref="AH76:AH139" si="16">VLOOKUP(H76,$AK$11:$AL$12,2,FALSE)</f>
        <v>#N/A</v>
      </c>
      <c r="AI76" s="384">
        <f t="shared" si="12"/>
        <v>0</v>
      </c>
      <c r="AJ76" s="384">
        <f t="shared" si="13"/>
        <v>0</v>
      </c>
      <c r="AR76" s="388">
        <v>45838</v>
      </c>
      <c r="AS76" s="388">
        <f t="shared" ref="AS76:AS139" ca="1" si="17">TODAY()</f>
        <v>45547</v>
      </c>
      <c r="AT76" s="384">
        <f t="shared" ca="1" si="8"/>
        <v>9.6999999999999993</v>
      </c>
    </row>
    <row r="77" spans="1:46" ht="39.950000000000003" customHeight="1">
      <c r="A77" s="284"/>
      <c r="B77" s="287">
        <v>67</v>
      </c>
      <c r="C77" s="123"/>
      <c r="D77" s="123"/>
      <c r="E77" s="6"/>
      <c r="F77" s="6"/>
      <c r="G77" s="6"/>
      <c r="H77" s="29"/>
      <c r="I77" s="29"/>
      <c r="J77" s="29"/>
      <c r="K77" s="61"/>
      <c r="L77" s="6"/>
      <c r="M77" s="75">
        <f t="shared" si="14"/>
        <v>0</v>
      </c>
      <c r="N77" s="62"/>
      <c r="O77" s="62"/>
      <c r="P77" s="493"/>
      <c r="Q77" s="493"/>
      <c r="R77" s="77"/>
      <c r="S77" s="62"/>
      <c r="T77" s="309"/>
      <c r="V77" s="384">
        <f t="shared" si="11"/>
        <v>0</v>
      </c>
      <c r="AE77" s="384" t="e">
        <f t="shared" si="15"/>
        <v>#N/A</v>
      </c>
      <c r="AG77" s="384" t="s">
        <v>134</v>
      </c>
      <c r="AH77" s="384" t="e">
        <f t="shared" si="16"/>
        <v>#N/A</v>
      </c>
      <c r="AI77" s="384">
        <f t="shared" si="12"/>
        <v>0</v>
      </c>
      <c r="AJ77" s="384">
        <f t="shared" si="13"/>
        <v>0</v>
      </c>
      <c r="AR77" s="388">
        <v>45838</v>
      </c>
      <c r="AS77" s="388">
        <f t="shared" ca="1" si="17"/>
        <v>45547</v>
      </c>
      <c r="AT77" s="384">
        <f t="shared" ca="1" si="8"/>
        <v>9.6999999999999993</v>
      </c>
    </row>
    <row r="78" spans="1:46" ht="39.950000000000003" customHeight="1">
      <c r="A78" s="284"/>
      <c r="B78" s="287">
        <v>68</v>
      </c>
      <c r="C78" s="123"/>
      <c r="D78" s="123"/>
      <c r="E78" s="6"/>
      <c r="F78" s="6"/>
      <c r="G78" s="6"/>
      <c r="H78" s="29"/>
      <c r="I78" s="29"/>
      <c r="J78" s="29"/>
      <c r="K78" s="61"/>
      <c r="L78" s="6"/>
      <c r="M78" s="75">
        <f t="shared" si="14"/>
        <v>0</v>
      </c>
      <c r="N78" s="62"/>
      <c r="O78" s="62"/>
      <c r="P78" s="493"/>
      <c r="Q78" s="493"/>
      <c r="R78" s="77"/>
      <c r="S78" s="62"/>
      <c r="T78" s="309"/>
      <c r="V78" s="384">
        <f t="shared" si="11"/>
        <v>0</v>
      </c>
      <c r="AE78" s="384" t="e">
        <f t="shared" si="15"/>
        <v>#N/A</v>
      </c>
      <c r="AG78" s="384" t="s">
        <v>134</v>
      </c>
      <c r="AH78" s="384" t="e">
        <f t="shared" si="16"/>
        <v>#N/A</v>
      </c>
      <c r="AI78" s="384">
        <f t="shared" si="12"/>
        <v>0</v>
      </c>
      <c r="AJ78" s="384">
        <f t="shared" si="13"/>
        <v>0</v>
      </c>
      <c r="AR78" s="388">
        <v>45838</v>
      </c>
      <c r="AS78" s="388">
        <f t="shared" ca="1" si="17"/>
        <v>45547</v>
      </c>
      <c r="AT78" s="384">
        <f t="shared" ca="1" si="8"/>
        <v>9.6999999999999993</v>
      </c>
    </row>
    <row r="79" spans="1:46" ht="39.950000000000003" customHeight="1">
      <c r="A79" s="284"/>
      <c r="B79" s="287">
        <v>69</v>
      </c>
      <c r="C79" s="123"/>
      <c r="D79" s="123"/>
      <c r="E79" s="6"/>
      <c r="F79" s="6"/>
      <c r="G79" s="6"/>
      <c r="H79" s="29"/>
      <c r="I79" s="29"/>
      <c r="J79" s="29"/>
      <c r="K79" s="61"/>
      <c r="L79" s="6"/>
      <c r="M79" s="75">
        <f t="shared" si="14"/>
        <v>0</v>
      </c>
      <c r="N79" s="62"/>
      <c r="O79" s="62"/>
      <c r="P79" s="493"/>
      <c r="Q79" s="493"/>
      <c r="R79" s="77"/>
      <c r="S79" s="62"/>
      <c r="T79" s="309"/>
      <c r="V79" s="384">
        <f t="shared" si="11"/>
        <v>0</v>
      </c>
      <c r="AE79" s="384" t="e">
        <f t="shared" si="15"/>
        <v>#N/A</v>
      </c>
      <c r="AG79" s="384" t="s">
        <v>134</v>
      </c>
      <c r="AH79" s="384" t="e">
        <f t="shared" si="16"/>
        <v>#N/A</v>
      </c>
      <c r="AI79" s="384">
        <f t="shared" si="12"/>
        <v>0</v>
      </c>
      <c r="AJ79" s="384">
        <f t="shared" si="13"/>
        <v>0</v>
      </c>
      <c r="AR79" s="388">
        <v>45838</v>
      </c>
      <c r="AS79" s="388">
        <f t="shared" ca="1" si="17"/>
        <v>45547</v>
      </c>
      <c r="AT79" s="384">
        <f t="shared" ca="1" si="8"/>
        <v>9.6999999999999993</v>
      </c>
    </row>
    <row r="80" spans="1:46" ht="39.950000000000003" customHeight="1">
      <c r="A80" s="284"/>
      <c r="B80" s="287">
        <v>70</v>
      </c>
      <c r="C80" s="123"/>
      <c r="D80" s="123"/>
      <c r="E80" s="6"/>
      <c r="F80" s="6"/>
      <c r="G80" s="6"/>
      <c r="H80" s="29"/>
      <c r="I80" s="29"/>
      <c r="J80" s="29"/>
      <c r="K80" s="61"/>
      <c r="L80" s="6"/>
      <c r="M80" s="75">
        <f t="shared" si="14"/>
        <v>0</v>
      </c>
      <c r="N80" s="62"/>
      <c r="O80" s="62"/>
      <c r="P80" s="493"/>
      <c r="Q80" s="493"/>
      <c r="R80" s="77"/>
      <c r="S80" s="62"/>
      <c r="T80" s="309"/>
      <c r="V80" s="384">
        <f t="shared" si="11"/>
        <v>0</v>
      </c>
      <c r="AE80" s="384" t="e">
        <f t="shared" si="15"/>
        <v>#N/A</v>
      </c>
      <c r="AG80" s="384" t="s">
        <v>134</v>
      </c>
      <c r="AH80" s="384" t="e">
        <f t="shared" si="16"/>
        <v>#N/A</v>
      </c>
      <c r="AI80" s="384">
        <f t="shared" si="12"/>
        <v>0</v>
      </c>
      <c r="AJ80" s="384">
        <f t="shared" si="13"/>
        <v>0</v>
      </c>
      <c r="AR80" s="388">
        <v>45838</v>
      </c>
      <c r="AS80" s="388">
        <f t="shared" ca="1" si="17"/>
        <v>45547</v>
      </c>
      <c r="AT80" s="384">
        <f t="shared" ref="AT80:AT143" ca="1" si="18">SUM(AR80-AS80)/30</f>
        <v>9.6999999999999993</v>
      </c>
    </row>
    <row r="81" spans="1:46" ht="39.950000000000003" customHeight="1">
      <c r="A81" s="284"/>
      <c r="B81" s="287">
        <v>71</v>
      </c>
      <c r="C81" s="123"/>
      <c r="D81" s="123"/>
      <c r="E81" s="6"/>
      <c r="F81" s="6"/>
      <c r="G81" s="6"/>
      <c r="H81" s="29"/>
      <c r="I81" s="29"/>
      <c r="J81" s="29"/>
      <c r="K81" s="61"/>
      <c r="L81" s="6"/>
      <c r="M81" s="75">
        <f t="shared" si="14"/>
        <v>0</v>
      </c>
      <c r="N81" s="62"/>
      <c r="O81" s="62"/>
      <c r="P81" s="493"/>
      <c r="Q81" s="493"/>
      <c r="R81" s="77"/>
      <c r="S81" s="62"/>
      <c r="T81" s="309"/>
      <c r="V81" s="384">
        <f t="shared" si="11"/>
        <v>0</v>
      </c>
      <c r="AE81" s="384" t="e">
        <f t="shared" si="15"/>
        <v>#N/A</v>
      </c>
      <c r="AG81" s="384" t="s">
        <v>134</v>
      </c>
      <c r="AH81" s="384" t="e">
        <f t="shared" si="16"/>
        <v>#N/A</v>
      </c>
      <c r="AI81" s="384">
        <f t="shared" si="12"/>
        <v>0</v>
      </c>
      <c r="AJ81" s="384">
        <f t="shared" si="13"/>
        <v>0</v>
      </c>
      <c r="AR81" s="388">
        <v>45838</v>
      </c>
      <c r="AS81" s="388">
        <f t="shared" ca="1" si="17"/>
        <v>45547</v>
      </c>
      <c r="AT81" s="384">
        <f t="shared" ca="1" si="18"/>
        <v>9.6999999999999993</v>
      </c>
    </row>
    <row r="82" spans="1:46" ht="39.950000000000003" customHeight="1">
      <c r="A82" s="284"/>
      <c r="B82" s="287">
        <v>72</v>
      </c>
      <c r="C82" s="123"/>
      <c r="D82" s="123"/>
      <c r="E82" s="6"/>
      <c r="F82" s="6"/>
      <c r="G82" s="6"/>
      <c r="H82" s="29"/>
      <c r="I82" s="29"/>
      <c r="J82" s="29"/>
      <c r="K82" s="61"/>
      <c r="L82" s="6"/>
      <c r="M82" s="75">
        <f t="shared" si="14"/>
        <v>0</v>
      </c>
      <c r="N82" s="62"/>
      <c r="O82" s="62"/>
      <c r="P82" s="493"/>
      <c r="Q82" s="493"/>
      <c r="R82" s="77"/>
      <c r="S82" s="62"/>
      <c r="T82" s="309"/>
      <c r="V82" s="384">
        <f t="shared" si="11"/>
        <v>0</v>
      </c>
      <c r="AE82" s="384" t="e">
        <f t="shared" si="15"/>
        <v>#N/A</v>
      </c>
      <c r="AG82" s="384" t="s">
        <v>134</v>
      </c>
      <c r="AH82" s="384" t="e">
        <f t="shared" si="16"/>
        <v>#N/A</v>
      </c>
      <c r="AI82" s="384">
        <f t="shared" si="12"/>
        <v>0</v>
      </c>
      <c r="AJ82" s="384">
        <f t="shared" si="13"/>
        <v>0</v>
      </c>
      <c r="AR82" s="388">
        <v>45838</v>
      </c>
      <c r="AS82" s="388">
        <f t="shared" ca="1" si="17"/>
        <v>45547</v>
      </c>
      <c r="AT82" s="384">
        <f t="shared" ca="1" si="18"/>
        <v>9.6999999999999993</v>
      </c>
    </row>
    <row r="83" spans="1:46" ht="39.950000000000003" customHeight="1">
      <c r="A83" s="284"/>
      <c r="B83" s="287">
        <v>73</v>
      </c>
      <c r="C83" s="123"/>
      <c r="D83" s="123"/>
      <c r="E83" s="6"/>
      <c r="F83" s="6"/>
      <c r="G83" s="6"/>
      <c r="H83" s="29"/>
      <c r="I83" s="29"/>
      <c r="J83" s="29"/>
      <c r="K83" s="61"/>
      <c r="L83" s="6"/>
      <c r="M83" s="75">
        <f t="shared" si="14"/>
        <v>0</v>
      </c>
      <c r="N83" s="62"/>
      <c r="O83" s="62"/>
      <c r="P83" s="493"/>
      <c r="Q83" s="493"/>
      <c r="R83" s="77"/>
      <c r="S83" s="62"/>
      <c r="T83" s="309"/>
      <c r="V83" s="384">
        <f t="shared" si="11"/>
        <v>0</v>
      </c>
      <c r="AE83" s="384" t="e">
        <f t="shared" si="15"/>
        <v>#N/A</v>
      </c>
      <c r="AG83" s="384" t="s">
        <v>134</v>
      </c>
      <c r="AH83" s="384" t="e">
        <f t="shared" si="16"/>
        <v>#N/A</v>
      </c>
      <c r="AI83" s="384">
        <f t="shared" si="12"/>
        <v>0</v>
      </c>
      <c r="AJ83" s="384">
        <f t="shared" si="13"/>
        <v>0</v>
      </c>
      <c r="AR83" s="388">
        <v>45838</v>
      </c>
      <c r="AS83" s="388">
        <f t="shared" ca="1" si="17"/>
        <v>45547</v>
      </c>
      <c r="AT83" s="384">
        <f t="shared" ca="1" si="18"/>
        <v>9.6999999999999993</v>
      </c>
    </row>
    <row r="84" spans="1:46" ht="39.950000000000003" customHeight="1">
      <c r="A84" s="284"/>
      <c r="B84" s="287">
        <v>74</v>
      </c>
      <c r="C84" s="123"/>
      <c r="D84" s="123"/>
      <c r="E84" s="6"/>
      <c r="F84" s="6"/>
      <c r="G84" s="6"/>
      <c r="H84" s="29"/>
      <c r="I84" s="29"/>
      <c r="J84" s="29"/>
      <c r="K84" s="61"/>
      <c r="L84" s="6"/>
      <c r="M84" s="75">
        <f t="shared" si="14"/>
        <v>0</v>
      </c>
      <c r="N84" s="62"/>
      <c r="O84" s="62"/>
      <c r="P84" s="493"/>
      <c r="Q84" s="493"/>
      <c r="R84" s="77"/>
      <c r="S84" s="62"/>
      <c r="T84" s="309"/>
      <c r="V84" s="384">
        <f t="shared" si="11"/>
        <v>0</v>
      </c>
      <c r="AE84" s="384" t="e">
        <f t="shared" si="15"/>
        <v>#N/A</v>
      </c>
      <c r="AG84" s="384" t="s">
        <v>134</v>
      </c>
      <c r="AH84" s="384" t="e">
        <f t="shared" si="16"/>
        <v>#N/A</v>
      </c>
      <c r="AI84" s="384">
        <f t="shared" si="12"/>
        <v>0</v>
      </c>
      <c r="AJ84" s="384">
        <f t="shared" si="13"/>
        <v>0</v>
      </c>
      <c r="AR84" s="388">
        <v>45838</v>
      </c>
      <c r="AS84" s="388">
        <f t="shared" ca="1" si="17"/>
        <v>45547</v>
      </c>
      <c r="AT84" s="384">
        <f t="shared" ca="1" si="18"/>
        <v>9.6999999999999993</v>
      </c>
    </row>
    <row r="85" spans="1:46" ht="39.950000000000003" customHeight="1">
      <c r="A85" s="284"/>
      <c r="B85" s="287">
        <v>75</v>
      </c>
      <c r="C85" s="123"/>
      <c r="D85" s="123"/>
      <c r="E85" s="6"/>
      <c r="F85" s="6"/>
      <c r="G85" s="6"/>
      <c r="H85" s="29"/>
      <c r="I85" s="29"/>
      <c r="J85" s="29"/>
      <c r="K85" s="61"/>
      <c r="L85" s="6"/>
      <c r="M85" s="75">
        <f t="shared" si="14"/>
        <v>0</v>
      </c>
      <c r="N85" s="62"/>
      <c r="O85" s="62"/>
      <c r="P85" s="493"/>
      <c r="Q85" s="493"/>
      <c r="R85" s="77"/>
      <c r="S85" s="62"/>
      <c r="T85" s="309"/>
      <c r="V85" s="384">
        <f t="shared" si="11"/>
        <v>0</v>
      </c>
      <c r="AE85" s="384" t="e">
        <f t="shared" si="15"/>
        <v>#N/A</v>
      </c>
      <c r="AG85" s="384" t="s">
        <v>134</v>
      </c>
      <c r="AH85" s="384" t="e">
        <f t="shared" si="16"/>
        <v>#N/A</v>
      </c>
      <c r="AI85" s="384">
        <f t="shared" si="12"/>
        <v>0</v>
      </c>
      <c r="AJ85" s="384">
        <f t="shared" si="13"/>
        <v>0</v>
      </c>
      <c r="AR85" s="388">
        <v>45838</v>
      </c>
      <c r="AS85" s="388">
        <f t="shared" ca="1" si="17"/>
        <v>45547</v>
      </c>
      <c r="AT85" s="384">
        <f t="shared" ca="1" si="18"/>
        <v>9.6999999999999993</v>
      </c>
    </row>
    <row r="86" spans="1:46" ht="39.950000000000003" customHeight="1">
      <c r="A86" s="284"/>
      <c r="B86" s="287">
        <v>76</v>
      </c>
      <c r="C86" s="123"/>
      <c r="D86" s="123"/>
      <c r="E86" s="6"/>
      <c r="F86" s="6"/>
      <c r="G86" s="6"/>
      <c r="H86" s="29"/>
      <c r="I86" s="29"/>
      <c r="J86" s="29"/>
      <c r="K86" s="61"/>
      <c r="L86" s="6"/>
      <c r="M86" s="75">
        <f t="shared" si="14"/>
        <v>0</v>
      </c>
      <c r="N86" s="62"/>
      <c r="O86" s="62"/>
      <c r="P86" s="493"/>
      <c r="Q86" s="493"/>
      <c r="R86" s="77"/>
      <c r="S86" s="62"/>
      <c r="T86" s="309"/>
      <c r="V86" s="384">
        <f t="shared" si="11"/>
        <v>0</v>
      </c>
      <c r="AE86" s="384" t="e">
        <f t="shared" si="15"/>
        <v>#N/A</v>
      </c>
      <c r="AG86" s="384" t="s">
        <v>134</v>
      </c>
      <c r="AH86" s="384" t="e">
        <f t="shared" si="16"/>
        <v>#N/A</v>
      </c>
      <c r="AI86" s="384">
        <f t="shared" si="12"/>
        <v>0</v>
      </c>
      <c r="AJ86" s="384">
        <f t="shared" si="13"/>
        <v>0</v>
      </c>
      <c r="AR86" s="388">
        <v>45838</v>
      </c>
      <c r="AS86" s="388">
        <f t="shared" ca="1" si="17"/>
        <v>45547</v>
      </c>
      <c r="AT86" s="384">
        <f t="shared" ca="1" si="18"/>
        <v>9.6999999999999993</v>
      </c>
    </row>
    <row r="87" spans="1:46" ht="39.950000000000003" customHeight="1">
      <c r="A87" s="284"/>
      <c r="B87" s="287">
        <v>77</v>
      </c>
      <c r="C87" s="123"/>
      <c r="D87" s="123"/>
      <c r="E87" s="6"/>
      <c r="F87" s="6"/>
      <c r="G87" s="6"/>
      <c r="H87" s="29"/>
      <c r="I87" s="29"/>
      <c r="J87" s="29"/>
      <c r="K87" s="61"/>
      <c r="L87" s="6"/>
      <c r="M87" s="75">
        <f t="shared" si="14"/>
        <v>0</v>
      </c>
      <c r="N87" s="62"/>
      <c r="O87" s="62"/>
      <c r="P87" s="493"/>
      <c r="Q87" s="493"/>
      <c r="R87" s="77"/>
      <c r="S87" s="62"/>
      <c r="T87" s="309"/>
      <c r="V87" s="384">
        <f t="shared" si="11"/>
        <v>0</v>
      </c>
      <c r="AE87" s="384" t="e">
        <f t="shared" si="15"/>
        <v>#N/A</v>
      </c>
      <c r="AG87" s="384" t="s">
        <v>134</v>
      </c>
      <c r="AH87" s="384" t="e">
        <f t="shared" si="16"/>
        <v>#N/A</v>
      </c>
      <c r="AI87" s="384">
        <f t="shared" si="12"/>
        <v>0</v>
      </c>
      <c r="AJ87" s="384">
        <f t="shared" si="13"/>
        <v>0</v>
      </c>
      <c r="AR87" s="388">
        <v>45838</v>
      </c>
      <c r="AS87" s="388">
        <f t="shared" ca="1" si="17"/>
        <v>45547</v>
      </c>
      <c r="AT87" s="384">
        <f t="shared" ca="1" si="18"/>
        <v>9.6999999999999993</v>
      </c>
    </row>
    <row r="88" spans="1:46" ht="39.950000000000003" customHeight="1">
      <c r="A88" s="284"/>
      <c r="B88" s="287">
        <v>78</v>
      </c>
      <c r="C88" s="123"/>
      <c r="D88" s="123"/>
      <c r="E88" s="6"/>
      <c r="F88" s="6"/>
      <c r="G88" s="6"/>
      <c r="H88" s="29"/>
      <c r="I88" s="29"/>
      <c r="J88" s="29"/>
      <c r="K88" s="61"/>
      <c r="L88" s="6"/>
      <c r="M88" s="75">
        <f t="shared" si="14"/>
        <v>0</v>
      </c>
      <c r="N88" s="62"/>
      <c r="O88" s="62"/>
      <c r="P88" s="493"/>
      <c r="Q88" s="493"/>
      <c r="R88" s="77"/>
      <c r="S88" s="62"/>
      <c r="T88" s="309"/>
      <c r="V88" s="384">
        <f t="shared" si="11"/>
        <v>0</v>
      </c>
      <c r="AE88" s="384" t="e">
        <f t="shared" si="15"/>
        <v>#N/A</v>
      </c>
      <c r="AG88" s="384" t="s">
        <v>134</v>
      </c>
      <c r="AH88" s="384" t="e">
        <f t="shared" si="16"/>
        <v>#N/A</v>
      </c>
      <c r="AI88" s="384">
        <f t="shared" si="12"/>
        <v>0</v>
      </c>
      <c r="AJ88" s="384">
        <f t="shared" si="13"/>
        <v>0</v>
      </c>
      <c r="AR88" s="388">
        <v>45838</v>
      </c>
      <c r="AS88" s="388">
        <f t="shared" ca="1" si="17"/>
        <v>45547</v>
      </c>
      <c r="AT88" s="384">
        <f t="shared" ca="1" si="18"/>
        <v>9.6999999999999993</v>
      </c>
    </row>
    <row r="89" spans="1:46" ht="39.950000000000003" customHeight="1">
      <c r="A89" s="284"/>
      <c r="B89" s="287">
        <v>79</v>
      </c>
      <c r="C89" s="123"/>
      <c r="D89" s="123"/>
      <c r="E89" s="6"/>
      <c r="F89" s="6"/>
      <c r="G89" s="6"/>
      <c r="H89" s="29"/>
      <c r="I89" s="29"/>
      <c r="J89" s="29"/>
      <c r="K89" s="61"/>
      <c r="L89" s="6"/>
      <c r="M89" s="75">
        <f t="shared" si="14"/>
        <v>0</v>
      </c>
      <c r="N89" s="62"/>
      <c r="O89" s="62"/>
      <c r="P89" s="493"/>
      <c r="Q89" s="493"/>
      <c r="R89" s="77"/>
      <c r="S89" s="62"/>
      <c r="T89" s="309"/>
      <c r="V89" s="384">
        <f t="shared" si="11"/>
        <v>0</v>
      </c>
      <c r="AE89" s="384" t="e">
        <f t="shared" si="15"/>
        <v>#N/A</v>
      </c>
      <c r="AG89" s="384" t="s">
        <v>134</v>
      </c>
      <c r="AH89" s="384" t="e">
        <f t="shared" si="16"/>
        <v>#N/A</v>
      </c>
      <c r="AI89" s="384">
        <f t="shared" si="12"/>
        <v>0</v>
      </c>
      <c r="AJ89" s="384">
        <f t="shared" si="13"/>
        <v>0</v>
      </c>
      <c r="AR89" s="388">
        <v>45838</v>
      </c>
      <c r="AS89" s="388">
        <f t="shared" ca="1" si="17"/>
        <v>45547</v>
      </c>
      <c r="AT89" s="384">
        <f t="shared" ca="1" si="18"/>
        <v>9.6999999999999993</v>
      </c>
    </row>
    <row r="90" spans="1:46" ht="39.950000000000003" customHeight="1">
      <c r="A90" s="284"/>
      <c r="B90" s="287">
        <v>80</v>
      </c>
      <c r="C90" s="123"/>
      <c r="D90" s="123"/>
      <c r="E90" s="6"/>
      <c r="F90" s="6"/>
      <c r="G90" s="6"/>
      <c r="H90" s="29"/>
      <c r="I90" s="29"/>
      <c r="J90" s="29"/>
      <c r="K90" s="61"/>
      <c r="L90" s="6"/>
      <c r="M90" s="75">
        <f t="shared" si="14"/>
        <v>0</v>
      </c>
      <c r="N90" s="62"/>
      <c r="O90" s="62"/>
      <c r="P90" s="493"/>
      <c r="Q90" s="493"/>
      <c r="R90" s="77"/>
      <c r="S90" s="62"/>
      <c r="T90" s="309"/>
      <c r="V90" s="384">
        <f t="shared" si="11"/>
        <v>0</v>
      </c>
      <c r="AE90" s="384" t="e">
        <f t="shared" si="15"/>
        <v>#N/A</v>
      </c>
      <c r="AG90" s="384" t="s">
        <v>134</v>
      </c>
      <c r="AH90" s="384" t="e">
        <f t="shared" si="16"/>
        <v>#N/A</v>
      </c>
      <c r="AI90" s="384">
        <f t="shared" si="12"/>
        <v>0</v>
      </c>
      <c r="AJ90" s="384">
        <f t="shared" si="13"/>
        <v>0</v>
      </c>
      <c r="AR90" s="388">
        <v>45838</v>
      </c>
      <c r="AS90" s="388">
        <f t="shared" ca="1" si="17"/>
        <v>45547</v>
      </c>
      <c r="AT90" s="384">
        <f t="shared" ca="1" si="18"/>
        <v>9.6999999999999993</v>
      </c>
    </row>
    <row r="91" spans="1:46" ht="39.950000000000003" customHeight="1">
      <c r="A91" s="284"/>
      <c r="B91" s="287">
        <v>81</v>
      </c>
      <c r="C91" s="123"/>
      <c r="D91" s="123"/>
      <c r="E91" s="6"/>
      <c r="F91" s="6"/>
      <c r="G91" s="6"/>
      <c r="H91" s="29"/>
      <c r="I91" s="29"/>
      <c r="J91" s="29"/>
      <c r="K91" s="61"/>
      <c r="L91" s="6"/>
      <c r="M91" s="75">
        <f t="shared" si="14"/>
        <v>0</v>
      </c>
      <c r="N91" s="62"/>
      <c r="O91" s="62"/>
      <c r="P91" s="493"/>
      <c r="Q91" s="493"/>
      <c r="R91" s="77"/>
      <c r="S91" s="62"/>
      <c r="T91" s="309"/>
      <c r="V91" s="384">
        <f t="shared" si="11"/>
        <v>0</v>
      </c>
      <c r="AE91" s="384" t="e">
        <f t="shared" si="15"/>
        <v>#N/A</v>
      </c>
      <c r="AG91" s="384" t="s">
        <v>134</v>
      </c>
      <c r="AH91" s="384" t="e">
        <f t="shared" si="16"/>
        <v>#N/A</v>
      </c>
      <c r="AI91" s="384">
        <f t="shared" si="12"/>
        <v>0</v>
      </c>
      <c r="AJ91" s="384">
        <f t="shared" si="13"/>
        <v>0</v>
      </c>
      <c r="AR91" s="388">
        <v>45838</v>
      </c>
      <c r="AS91" s="388">
        <f t="shared" ca="1" si="17"/>
        <v>45547</v>
      </c>
      <c r="AT91" s="384">
        <f t="shared" ca="1" si="18"/>
        <v>9.6999999999999993</v>
      </c>
    </row>
    <row r="92" spans="1:46" ht="39.950000000000003" customHeight="1">
      <c r="A92" s="284"/>
      <c r="B92" s="287">
        <v>82</v>
      </c>
      <c r="C92" s="123"/>
      <c r="D92" s="123"/>
      <c r="E92" s="6"/>
      <c r="F92" s="6"/>
      <c r="G92" s="6"/>
      <c r="H92" s="29"/>
      <c r="I92" s="29"/>
      <c r="J92" s="29"/>
      <c r="K92" s="61"/>
      <c r="L92" s="6"/>
      <c r="M92" s="75">
        <f t="shared" si="14"/>
        <v>0</v>
      </c>
      <c r="N92" s="62"/>
      <c r="O92" s="62"/>
      <c r="P92" s="493"/>
      <c r="Q92" s="493"/>
      <c r="R92" s="77"/>
      <c r="S92" s="62"/>
      <c r="T92" s="309"/>
      <c r="V92" s="384">
        <f t="shared" si="11"/>
        <v>0</v>
      </c>
      <c r="AE92" s="384" t="e">
        <f t="shared" si="15"/>
        <v>#N/A</v>
      </c>
      <c r="AG92" s="384" t="s">
        <v>134</v>
      </c>
      <c r="AH92" s="384" t="e">
        <f t="shared" si="16"/>
        <v>#N/A</v>
      </c>
      <c r="AI92" s="384">
        <f t="shared" si="12"/>
        <v>0</v>
      </c>
      <c r="AJ92" s="384">
        <f t="shared" si="13"/>
        <v>0</v>
      </c>
      <c r="AR92" s="388">
        <v>45838</v>
      </c>
      <c r="AS92" s="388">
        <f t="shared" ca="1" si="17"/>
        <v>45547</v>
      </c>
      <c r="AT92" s="384">
        <f t="shared" ca="1" si="18"/>
        <v>9.6999999999999993</v>
      </c>
    </row>
    <row r="93" spans="1:46" ht="39.950000000000003" customHeight="1">
      <c r="A93" s="284"/>
      <c r="B93" s="287">
        <v>83</v>
      </c>
      <c r="C93" s="123"/>
      <c r="D93" s="123"/>
      <c r="E93" s="6"/>
      <c r="F93" s="6"/>
      <c r="G93" s="6"/>
      <c r="H93" s="29"/>
      <c r="I93" s="29"/>
      <c r="J93" s="29"/>
      <c r="K93" s="61"/>
      <c r="L93" s="6"/>
      <c r="M93" s="75">
        <f t="shared" si="14"/>
        <v>0</v>
      </c>
      <c r="N93" s="62"/>
      <c r="O93" s="62"/>
      <c r="P93" s="493"/>
      <c r="Q93" s="493"/>
      <c r="R93" s="77"/>
      <c r="S93" s="62"/>
      <c r="T93" s="309"/>
      <c r="V93" s="384">
        <f t="shared" si="11"/>
        <v>0</v>
      </c>
      <c r="AE93" s="384" t="e">
        <f t="shared" si="15"/>
        <v>#N/A</v>
      </c>
      <c r="AG93" s="384" t="s">
        <v>134</v>
      </c>
      <c r="AH93" s="384" t="e">
        <f t="shared" si="16"/>
        <v>#N/A</v>
      </c>
      <c r="AI93" s="384">
        <f t="shared" si="12"/>
        <v>0</v>
      </c>
      <c r="AJ93" s="384">
        <f t="shared" si="13"/>
        <v>0</v>
      </c>
      <c r="AR93" s="388">
        <v>45838</v>
      </c>
      <c r="AS93" s="388">
        <f t="shared" ca="1" si="17"/>
        <v>45547</v>
      </c>
      <c r="AT93" s="384">
        <f t="shared" ca="1" si="18"/>
        <v>9.6999999999999993</v>
      </c>
    </row>
    <row r="94" spans="1:46" ht="39.950000000000003" customHeight="1">
      <c r="A94" s="284"/>
      <c r="B94" s="287">
        <v>84</v>
      </c>
      <c r="C94" s="123"/>
      <c r="D94" s="123"/>
      <c r="E94" s="6"/>
      <c r="F94" s="6"/>
      <c r="G94" s="6"/>
      <c r="H94" s="29"/>
      <c r="I94" s="29"/>
      <c r="J94" s="29"/>
      <c r="K94" s="61"/>
      <c r="L94" s="6"/>
      <c r="M94" s="75">
        <f t="shared" si="14"/>
        <v>0</v>
      </c>
      <c r="N94" s="62"/>
      <c r="O94" s="62"/>
      <c r="P94" s="493"/>
      <c r="Q94" s="493"/>
      <c r="R94" s="77"/>
      <c r="S94" s="62"/>
      <c r="T94" s="309"/>
      <c r="V94" s="384">
        <f t="shared" si="11"/>
        <v>0</v>
      </c>
      <c r="AE94" s="384" t="e">
        <f t="shared" si="15"/>
        <v>#N/A</v>
      </c>
      <c r="AG94" s="384" t="s">
        <v>134</v>
      </c>
      <c r="AH94" s="384" t="e">
        <f t="shared" si="16"/>
        <v>#N/A</v>
      </c>
      <c r="AI94" s="384">
        <f t="shared" si="12"/>
        <v>0</v>
      </c>
      <c r="AJ94" s="384">
        <f t="shared" si="13"/>
        <v>0</v>
      </c>
      <c r="AR94" s="388">
        <v>45838</v>
      </c>
      <c r="AS94" s="388">
        <f t="shared" ca="1" si="17"/>
        <v>45547</v>
      </c>
      <c r="AT94" s="384">
        <f t="shared" ca="1" si="18"/>
        <v>9.6999999999999993</v>
      </c>
    </row>
    <row r="95" spans="1:46" ht="39.950000000000003" customHeight="1">
      <c r="A95" s="284"/>
      <c r="B95" s="287">
        <v>85</v>
      </c>
      <c r="C95" s="123"/>
      <c r="D95" s="123"/>
      <c r="E95" s="6"/>
      <c r="F95" s="6"/>
      <c r="G95" s="6"/>
      <c r="H95" s="29"/>
      <c r="I95" s="29"/>
      <c r="J95" s="29"/>
      <c r="K95" s="61"/>
      <c r="L95" s="6"/>
      <c r="M95" s="75">
        <f t="shared" si="14"/>
        <v>0</v>
      </c>
      <c r="N95" s="62"/>
      <c r="O95" s="62"/>
      <c r="P95" s="493"/>
      <c r="Q95" s="493"/>
      <c r="R95" s="77"/>
      <c r="S95" s="62"/>
      <c r="T95" s="309"/>
      <c r="V95" s="384">
        <f t="shared" si="11"/>
        <v>0</v>
      </c>
      <c r="AE95" s="384" t="e">
        <f t="shared" si="15"/>
        <v>#N/A</v>
      </c>
      <c r="AG95" s="384" t="s">
        <v>134</v>
      </c>
      <c r="AH95" s="384" t="e">
        <f t="shared" si="16"/>
        <v>#N/A</v>
      </c>
      <c r="AI95" s="384">
        <f t="shared" si="12"/>
        <v>0</v>
      </c>
      <c r="AJ95" s="384">
        <f t="shared" si="13"/>
        <v>0</v>
      </c>
      <c r="AR95" s="388">
        <v>45838</v>
      </c>
      <c r="AS95" s="388">
        <f t="shared" ca="1" si="17"/>
        <v>45547</v>
      </c>
      <c r="AT95" s="384">
        <f t="shared" ca="1" si="18"/>
        <v>9.6999999999999993</v>
      </c>
    </row>
    <row r="96" spans="1:46" ht="39.950000000000003" customHeight="1">
      <c r="A96" s="284"/>
      <c r="B96" s="287">
        <v>86</v>
      </c>
      <c r="C96" s="123"/>
      <c r="D96" s="123"/>
      <c r="E96" s="6"/>
      <c r="F96" s="6"/>
      <c r="G96" s="6"/>
      <c r="H96" s="29"/>
      <c r="I96" s="29"/>
      <c r="J96" s="29"/>
      <c r="K96" s="61"/>
      <c r="L96" s="6"/>
      <c r="M96" s="75">
        <f t="shared" si="14"/>
        <v>0</v>
      </c>
      <c r="N96" s="62"/>
      <c r="O96" s="62"/>
      <c r="P96" s="493"/>
      <c r="Q96" s="493"/>
      <c r="R96" s="77"/>
      <c r="S96" s="62"/>
      <c r="T96" s="309"/>
      <c r="V96" s="384">
        <f t="shared" si="11"/>
        <v>0</v>
      </c>
      <c r="AE96" s="384" t="e">
        <f t="shared" si="15"/>
        <v>#N/A</v>
      </c>
      <c r="AG96" s="384" t="s">
        <v>134</v>
      </c>
      <c r="AH96" s="384" t="e">
        <f t="shared" si="16"/>
        <v>#N/A</v>
      </c>
      <c r="AI96" s="384">
        <f t="shared" si="12"/>
        <v>0</v>
      </c>
      <c r="AJ96" s="384">
        <f t="shared" si="13"/>
        <v>0</v>
      </c>
      <c r="AR96" s="388">
        <v>45838</v>
      </c>
      <c r="AS96" s="388">
        <f t="shared" ca="1" si="17"/>
        <v>45547</v>
      </c>
      <c r="AT96" s="384">
        <f t="shared" ca="1" si="18"/>
        <v>9.6999999999999993</v>
      </c>
    </row>
    <row r="97" spans="1:46" ht="39.950000000000003" customHeight="1">
      <c r="A97" s="284"/>
      <c r="B97" s="287">
        <v>87</v>
      </c>
      <c r="C97" s="123"/>
      <c r="D97" s="123"/>
      <c r="E97" s="6"/>
      <c r="F97" s="6"/>
      <c r="G97" s="6"/>
      <c r="H97" s="29"/>
      <c r="I97" s="29"/>
      <c r="J97" s="29"/>
      <c r="K97" s="61"/>
      <c r="L97" s="6"/>
      <c r="M97" s="75">
        <f t="shared" si="14"/>
        <v>0</v>
      </c>
      <c r="N97" s="62"/>
      <c r="O97" s="62"/>
      <c r="P97" s="493"/>
      <c r="Q97" s="493"/>
      <c r="R97" s="77"/>
      <c r="S97" s="62"/>
      <c r="T97" s="309"/>
      <c r="V97" s="384">
        <f t="shared" si="11"/>
        <v>0</v>
      </c>
      <c r="AE97" s="384" t="e">
        <f t="shared" si="15"/>
        <v>#N/A</v>
      </c>
      <c r="AG97" s="384" t="s">
        <v>134</v>
      </c>
      <c r="AH97" s="384" t="e">
        <f t="shared" si="16"/>
        <v>#N/A</v>
      </c>
      <c r="AI97" s="384">
        <f t="shared" si="12"/>
        <v>0</v>
      </c>
      <c r="AJ97" s="384">
        <f t="shared" si="13"/>
        <v>0</v>
      </c>
      <c r="AR97" s="388">
        <v>45838</v>
      </c>
      <c r="AS97" s="388">
        <f t="shared" ca="1" si="17"/>
        <v>45547</v>
      </c>
      <c r="AT97" s="384">
        <f t="shared" ca="1" si="18"/>
        <v>9.6999999999999993</v>
      </c>
    </row>
    <row r="98" spans="1:46" ht="39.950000000000003" customHeight="1">
      <c r="A98" s="284"/>
      <c r="B98" s="287">
        <v>88</v>
      </c>
      <c r="C98" s="123"/>
      <c r="D98" s="123"/>
      <c r="E98" s="6"/>
      <c r="F98" s="6"/>
      <c r="G98" s="6"/>
      <c r="H98" s="29"/>
      <c r="I98" s="29"/>
      <c r="J98" s="29"/>
      <c r="K98" s="61"/>
      <c r="L98" s="6"/>
      <c r="M98" s="75">
        <f t="shared" si="14"/>
        <v>0</v>
      </c>
      <c r="N98" s="62"/>
      <c r="O98" s="62"/>
      <c r="P98" s="493"/>
      <c r="Q98" s="493"/>
      <c r="R98" s="77"/>
      <c r="S98" s="62"/>
      <c r="T98" s="309"/>
      <c r="V98" s="384">
        <f t="shared" si="11"/>
        <v>0</v>
      </c>
      <c r="AE98" s="384" t="e">
        <f t="shared" si="15"/>
        <v>#N/A</v>
      </c>
      <c r="AG98" s="384" t="s">
        <v>134</v>
      </c>
      <c r="AH98" s="384" t="e">
        <f t="shared" si="16"/>
        <v>#N/A</v>
      </c>
      <c r="AI98" s="384">
        <f t="shared" si="12"/>
        <v>0</v>
      </c>
      <c r="AJ98" s="384">
        <f t="shared" si="13"/>
        <v>0</v>
      </c>
      <c r="AR98" s="388">
        <v>45838</v>
      </c>
      <c r="AS98" s="388">
        <f t="shared" ca="1" si="17"/>
        <v>45547</v>
      </c>
      <c r="AT98" s="384">
        <f t="shared" ca="1" si="18"/>
        <v>9.6999999999999993</v>
      </c>
    </row>
    <row r="99" spans="1:46" ht="39.950000000000003" customHeight="1">
      <c r="A99" s="284"/>
      <c r="B99" s="287">
        <v>89</v>
      </c>
      <c r="C99" s="123"/>
      <c r="D99" s="123"/>
      <c r="E99" s="6"/>
      <c r="F99" s="6"/>
      <c r="G99" s="6"/>
      <c r="H99" s="29"/>
      <c r="I99" s="29"/>
      <c r="J99" s="29"/>
      <c r="K99" s="61"/>
      <c r="L99" s="6"/>
      <c r="M99" s="75">
        <f t="shared" si="14"/>
        <v>0</v>
      </c>
      <c r="N99" s="62"/>
      <c r="O99" s="62"/>
      <c r="P99" s="493"/>
      <c r="Q99" s="493"/>
      <c r="R99" s="77"/>
      <c r="S99" s="62"/>
      <c r="T99" s="309"/>
      <c r="V99" s="384">
        <f t="shared" si="11"/>
        <v>0</v>
      </c>
      <c r="AE99" s="384" t="e">
        <f t="shared" si="15"/>
        <v>#N/A</v>
      </c>
      <c r="AG99" s="384" t="s">
        <v>134</v>
      </c>
      <c r="AH99" s="384" t="e">
        <f t="shared" si="16"/>
        <v>#N/A</v>
      </c>
      <c r="AI99" s="384">
        <f t="shared" si="12"/>
        <v>0</v>
      </c>
      <c r="AJ99" s="384">
        <f t="shared" si="13"/>
        <v>0</v>
      </c>
      <c r="AR99" s="388">
        <v>45838</v>
      </c>
      <c r="AS99" s="388">
        <f t="shared" ca="1" si="17"/>
        <v>45547</v>
      </c>
      <c r="AT99" s="384">
        <f t="shared" ca="1" si="18"/>
        <v>9.6999999999999993</v>
      </c>
    </row>
    <row r="100" spans="1:46" ht="39.950000000000003" customHeight="1">
      <c r="A100" s="284"/>
      <c r="B100" s="287">
        <v>90</v>
      </c>
      <c r="C100" s="123"/>
      <c r="D100" s="123"/>
      <c r="E100" s="6"/>
      <c r="F100" s="6"/>
      <c r="G100" s="6"/>
      <c r="H100" s="29"/>
      <c r="I100" s="29"/>
      <c r="J100" s="29"/>
      <c r="K100" s="61"/>
      <c r="L100" s="6"/>
      <c r="M100" s="75">
        <f t="shared" si="14"/>
        <v>0</v>
      </c>
      <c r="N100" s="62"/>
      <c r="O100" s="62"/>
      <c r="P100" s="493"/>
      <c r="Q100" s="493"/>
      <c r="R100" s="77"/>
      <c r="S100" s="62"/>
      <c r="T100" s="309"/>
      <c r="V100" s="384">
        <f t="shared" si="11"/>
        <v>0</v>
      </c>
      <c r="AE100" s="384" t="e">
        <f t="shared" si="15"/>
        <v>#N/A</v>
      </c>
      <c r="AG100" s="384" t="s">
        <v>134</v>
      </c>
      <c r="AH100" s="384" t="e">
        <f t="shared" si="16"/>
        <v>#N/A</v>
      </c>
      <c r="AI100" s="384">
        <f t="shared" si="12"/>
        <v>0</v>
      </c>
      <c r="AJ100" s="384">
        <f t="shared" si="13"/>
        <v>0</v>
      </c>
      <c r="AR100" s="388">
        <v>45838</v>
      </c>
      <c r="AS100" s="388">
        <f t="shared" ca="1" si="17"/>
        <v>45547</v>
      </c>
      <c r="AT100" s="384">
        <f t="shared" ca="1" si="18"/>
        <v>9.6999999999999993</v>
      </c>
    </row>
    <row r="101" spans="1:46" ht="39.950000000000003" customHeight="1">
      <c r="A101" s="284"/>
      <c r="B101" s="287">
        <v>91</v>
      </c>
      <c r="C101" s="123"/>
      <c r="D101" s="123"/>
      <c r="E101" s="6"/>
      <c r="F101" s="6"/>
      <c r="G101" s="6"/>
      <c r="H101" s="29"/>
      <c r="I101" s="29"/>
      <c r="J101" s="29"/>
      <c r="K101" s="61"/>
      <c r="L101" s="6"/>
      <c r="M101" s="75">
        <f t="shared" si="14"/>
        <v>0</v>
      </c>
      <c r="N101" s="62"/>
      <c r="O101" s="62"/>
      <c r="P101" s="493"/>
      <c r="Q101" s="493"/>
      <c r="R101" s="77"/>
      <c r="S101" s="62"/>
      <c r="T101" s="309"/>
      <c r="V101" s="384">
        <f t="shared" si="11"/>
        <v>0</v>
      </c>
      <c r="AE101" s="384" t="e">
        <f t="shared" si="15"/>
        <v>#N/A</v>
      </c>
      <c r="AG101" s="384" t="s">
        <v>134</v>
      </c>
      <c r="AH101" s="384" t="e">
        <f t="shared" si="16"/>
        <v>#N/A</v>
      </c>
      <c r="AI101" s="384">
        <f t="shared" si="12"/>
        <v>0</v>
      </c>
      <c r="AJ101" s="384">
        <f t="shared" si="13"/>
        <v>0</v>
      </c>
      <c r="AR101" s="388">
        <v>45838</v>
      </c>
      <c r="AS101" s="388">
        <f t="shared" ca="1" si="17"/>
        <v>45547</v>
      </c>
      <c r="AT101" s="384">
        <f t="shared" ca="1" si="18"/>
        <v>9.6999999999999993</v>
      </c>
    </row>
    <row r="102" spans="1:46" ht="39.950000000000003" customHeight="1">
      <c r="A102" s="284"/>
      <c r="B102" s="287">
        <v>92</v>
      </c>
      <c r="C102" s="123"/>
      <c r="D102" s="123"/>
      <c r="E102" s="6"/>
      <c r="F102" s="6"/>
      <c r="G102" s="6"/>
      <c r="H102" s="29"/>
      <c r="I102" s="29"/>
      <c r="J102" s="29"/>
      <c r="K102" s="61"/>
      <c r="L102" s="6"/>
      <c r="M102" s="75">
        <f t="shared" si="14"/>
        <v>0</v>
      </c>
      <c r="N102" s="62"/>
      <c r="O102" s="62"/>
      <c r="P102" s="493"/>
      <c r="Q102" s="493"/>
      <c r="R102" s="77"/>
      <c r="S102" s="62"/>
      <c r="T102" s="309"/>
      <c r="V102" s="384">
        <f t="shared" si="11"/>
        <v>0</v>
      </c>
      <c r="AE102" s="384" t="e">
        <f t="shared" si="15"/>
        <v>#N/A</v>
      </c>
      <c r="AG102" s="384" t="s">
        <v>134</v>
      </c>
      <c r="AH102" s="384" t="e">
        <f t="shared" si="16"/>
        <v>#N/A</v>
      </c>
      <c r="AI102" s="384">
        <f t="shared" si="12"/>
        <v>0</v>
      </c>
      <c r="AJ102" s="384">
        <f t="shared" si="13"/>
        <v>0</v>
      </c>
      <c r="AR102" s="388">
        <v>45838</v>
      </c>
      <c r="AS102" s="388">
        <f t="shared" ca="1" si="17"/>
        <v>45547</v>
      </c>
      <c r="AT102" s="384">
        <f t="shared" ca="1" si="18"/>
        <v>9.6999999999999993</v>
      </c>
    </row>
    <row r="103" spans="1:46" ht="39.950000000000003" customHeight="1">
      <c r="A103" s="284"/>
      <c r="B103" s="287">
        <v>93</v>
      </c>
      <c r="C103" s="123"/>
      <c r="D103" s="123"/>
      <c r="E103" s="6"/>
      <c r="F103" s="6"/>
      <c r="G103" s="6"/>
      <c r="H103" s="29"/>
      <c r="I103" s="29"/>
      <c r="J103" s="29"/>
      <c r="K103" s="61"/>
      <c r="L103" s="6"/>
      <c r="M103" s="75">
        <f t="shared" si="14"/>
        <v>0</v>
      </c>
      <c r="N103" s="62"/>
      <c r="O103" s="62"/>
      <c r="P103" s="493"/>
      <c r="Q103" s="493"/>
      <c r="R103" s="77"/>
      <c r="S103" s="62"/>
      <c r="T103" s="309"/>
      <c r="V103" s="384">
        <f t="shared" si="11"/>
        <v>0</v>
      </c>
      <c r="AE103" s="384" t="e">
        <f t="shared" si="15"/>
        <v>#N/A</v>
      </c>
      <c r="AG103" s="384" t="s">
        <v>134</v>
      </c>
      <c r="AH103" s="384" t="e">
        <f t="shared" si="16"/>
        <v>#N/A</v>
      </c>
      <c r="AI103" s="384">
        <f t="shared" si="12"/>
        <v>0</v>
      </c>
      <c r="AJ103" s="384">
        <f t="shared" si="13"/>
        <v>0</v>
      </c>
      <c r="AR103" s="388">
        <v>45838</v>
      </c>
      <c r="AS103" s="388">
        <f t="shared" ca="1" si="17"/>
        <v>45547</v>
      </c>
      <c r="AT103" s="384">
        <f t="shared" ca="1" si="18"/>
        <v>9.6999999999999993</v>
      </c>
    </row>
    <row r="104" spans="1:46" ht="39.950000000000003" customHeight="1">
      <c r="A104" s="284"/>
      <c r="B104" s="287">
        <v>94</v>
      </c>
      <c r="C104" s="123"/>
      <c r="D104" s="123"/>
      <c r="E104" s="6"/>
      <c r="F104" s="6"/>
      <c r="G104" s="6"/>
      <c r="H104" s="29"/>
      <c r="I104" s="29"/>
      <c r="J104" s="29"/>
      <c r="K104" s="61"/>
      <c r="L104" s="6"/>
      <c r="M104" s="75">
        <f t="shared" si="14"/>
        <v>0</v>
      </c>
      <c r="N104" s="62"/>
      <c r="O104" s="62"/>
      <c r="P104" s="493"/>
      <c r="Q104" s="493"/>
      <c r="R104" s="77"/>
      <c r="S104" s="62"/>
      <c r="T104" s="309"/>
      <c r="V104" s="384">
        <f t="shared" si="11"/>
        <v>0</v>
      </c>
      <c r="AE104" s="384" t="e">
        <f t="shared" si="15"/>
        <v>#N/A</v>
      </c>
      <c r="AG104" s="384" t="s">
        <v>134</v>
      </c>
      <c r="AH104" s="384" t="e">
        <f t="shared" si="16"/>
        <v>#N/A</v>
      </c>
      <c r="AI104" s="384">
        <f t="shared" si="12"/>
        <v>0</v>
      </c>
      <c r="AJ104" s="384">
        <f t="shared" si="13"/>
        <v>0</v>
      </c>
      <c r="AR104" s="388">
        <v>45838</v>
      </c>
      <c r="AS104" s="388">
        <f t="shared" ca="1" si="17"/>
        <v>45547</v>
      </c>
      <c r="AT104" s="384">
        <f t="shared" ca="1" si="18"/>
        <v>9.6999999999999993</v>
      </c>
    </row>
    <row r="105" spans="1:46" ht="39.950000000000003" customHeight="1">
      <c r="A105" s="284"/>
      <c r="B105" s="287">
        <v>95</v>
      </c>
      <c r="C105" s="123"/>
      <c r="D105" s="123"/>
      <c r="E105" s="6"/>
      <c r="F105" s="6"/>
      <c r="G105" s="6"/>
      <c r="H105" s="29"/>
      <c r="I105" s="29"/>
      <c r="J105" s="29"/>
      <c r="K105" s="61"/>
      <c r="L105" s="6"/>
      <c r="M105" s="75">
        <f t="shared" si="14"/>
        <v>0</v>
      </c>
      <c r="N105" s="62"/>
      <c r="O105" s="62"/>
      <c r="P105" s="493"/>
      <c r="Q105" s="493"/>
      <c r="R105" s="77"/>
      <c r="S105" s="62"/>
      <c r="T105" s="309"/>
      <c r="V105" s="384">
        <f t="shared" si="11"/>
        <v>0</v>
      </c>
      <c r="AE105" s="384" t="e">
        <f t="shared" si="15"/>
        <v>#N/A</v>
      </c>
      <c r="AG105" s="384" t="s">
        <v>134</v>
      </c>
      <c r="AH105" s="384" t="e">
        <f t="shared" si="16"/>
        <v>#N/A</v>
      </c>
      <c r="AI105" s="384">
        <f t="shared" si="12"/>
        <v>0</v>
      </c>
      <c r="AJ105" s="384">
        <f t="shared" si="13"/>
        <v>0</v>
      </c>
      <c r="AR105" s="388">
        <v>45838</v>
      </c>
      <c r="AS105" s="388">
        <f t="shared" ca="1" si="17"/>
        <v>45547</v>
      </c>
      <c r="AT105" s="384">
        <f t="shared" ca="1" si="18"/>
        <v>9.6999999999999993</v>
      </c>
    </row>
    <row r="106" spans="1:46" ht="39.950000000000003" customHeight="1">
      <c r="A106" s="284"/>
      <c r="B106" s="287">
        <v>96</v>
      </c>
      <c r="C106" s="123"/>
      <c r="D106" s="123"/>
      <c r="E106" s="6"/>
      <c r="F106" s="6"/>
      <c r="G106" s="6"/>
      <c r="H106" s="29"/>
      <c r="I106" s="29"/>
      <c r="J106" s="29"/>
      <c r="K106" s="61"/>
      <c r="L106" s="6"/>
      <c r="M106" s="75">
        <f t="shared" si="14"/>
        <v>0</v>
      </c>
      <c r="N106" s="62"/>
      <c r="O106" s="62"/>
      <c r="P106" s="493"/>
      <c r="Q106" s="493"/>
      <c r="R106" s="77"/>
      <c r="S106" s="62"/>
      <c r="T106" s="309"/>
      <c r="V106" s="384">
        <f t="shared" si="11"/>
        <v>0</v>
      </c>
      <c r="AE106" s="384" t="e">
        <f t="shared" si="15"/>
        <v>#N/A</v>
      </c>
      <c r="AG106" s="384" t="s">
        <v>134</v>
      </c>
      <c r="AH106" s="384" t="e">
        <f t="shared" si="16"/>
        <v>#N/A</v>
      </c>
      <c r="AI106" s="384">
        <f t="shared" si="12"/>
        <v>0</v>
      </c>
      <c r="AJ106" s="384">
        <f t="shared" si="13"/>
        <v>0</v>
      </c>
      <c r="AR106" s="388">
        <v>45838</v>
      </c>
      <c r="AS106" s="388">
        <f t="shared" ca="1" si="17"/>
        <v>45547</v>
      </c>
      <c r="AT106" s="384">
        <f t="shared" ca="1" si="18"/>
        <v>9.6999999999999993</v>
      </c>
    </row>
    <row r="107" spans="1:46" ht="39.950000000000003" customHeight="1">
      <c r="A107" s="284"/>
      <c r="B107" s="287">
        <v>97</v>
      </c>
      <c r="C107" s="123"/>
      <c r="D107" s="123"/>
      <c r="E107" s="6"/>
      <c r="F107" s="6"/>
      <c r="G107" s="6"/>
      <c r="H107" s="29"/>
      <c r="I107" s="29"/>
      <c r="J107" s="29"/>
      <c r="K107" s="61"/>
      <c r="L107" s="6"/>
      <c r="M107" s="75">
        <f t="shared" si="14"/>
        <v>0</v>
      </c>
      <c r="N107" s="62"/>
      <c r="O107" s="62"/>
      <c r="P107" s="493"/>
      <c r="Q107" s="493"/>
      <c r="R107" s="77"/>
      <c r="S107" s="62"/>
      <c r="T107" s="309"/>
      <c r="V107" s="384">
        <f t="shared" si="11"/>
        <v>0</v>
      </c>
      <c r="AE107" s="384" t="e">
        <f t="shared" si="15"/>
        <v>#N/A</v>
      </c>
      <c r="AG107" s="384" t="s">
        <v>134</v>
      </c>
      <c r="AH107" s="384" t="e">
        <f t="shared" si="16"/>
        <v>#N/A</v>
      </c>
      <c r="AI107" s="384">
        <f t="shared" ref="AI107:AI138" si="19">VLOOKUP(I107,$AN$11:$AO$15,2,FALSE)</f>
        <v>0</v>
      </c>
      <c r="AJ107" s="384">
        <f t="shared" ref="AJ107:AJ138" si="20">VLOOKUP(J107,$AP$11:$AQ$13,2,FALSE)</f>
        <v>0</v>
      </c>
      <c r="AR107" s="388">
        <v>45838</v>
      </c>
      <c r="AS107" s="388">
        <f t="shared" ca="1" si="17"/>
        <v>45547</v>
      </c>
      <c r="AT107" s="384">
        <f t="shared" ca="1" si="18"/>
        <v>9.6999999999999993</v>
      </c>
    </row>
    <row r="108" spans="1:46" ht="39.950000000000003" customHeight="1">
      <c r="A108" s="284"/>
      <c r="B108" s="287">
        <v>98</v>
      </c>
      <c r="C108" s="123"/>
      <c r="D108" s="123"/>
      <c r="E108" s="6"/>
      <c r="F108" s="6"/>
      <c r="G108" s="6"/>
      <c r="H108" s="29"/>
      <c r="I108" s="29"/>
      <c r="J108" s="29"/>
      <c r="K108" s="61"/>
      <c r="L108" s="6"/>
      <c r="M108" s="75">
        <f t="shared" si="14"/>
        <v>0</v>
      </c>
      <c r="N108" s="62"/>
      <c r="O108" s="62"/>
      <c r="P108" s="493"/>
      <c r="Q108" s="493"/>
      <c r="R108" s="77"/>
      <c r="S108" s="62"/>
      <c r="T108" s="309"/>
      <c r="V108" s="384">
        <f t="shared" si="11"/>
        <v>0</v>
      </c>
      <c r="AE108" s="384" t="e">
        <f t="shared" si="15"/>
        <v>#N/A</v>
      </c>
      <c r="AG108" s="384" t="s">
        <v>134</v>
      </c>
      <c r="AH108" s="384" t="e">
        <f t="shared" si="16"/>
        <v>#N/A</v>
      </c>
      <c r="AI108" s="384">
        <f t="shared" si="19"/>
        <v>0</v>
      </c>
      <c r="AJ108" s="384">
        <f t="shared" si="20"/>
        <v>0</v>
      </c>
      <c r="AR108" s="388">
        <v>45838</v>
      </c>
      <c r="AS108" s="388">
        <f t="shared" ca="1" si="17"/>
        <v>45547</v>
      </c>
      <c r="AT108" s="384">
        <f t="shared" ca="1" si="18"/>
        <v>9.6999999999999993</v>
      </c>
    </row>
    <row r="109" spans="1:46" ht="39.950000000000003" customHeight="1">
      <c r="A109" s="284"/>
      <c r="B109" s="287">
        <v>99</v>
      </c>
      <c r="C109" s="123"/>
      <c r="D109" s="123"/>
      <c r="E109" s="6"/>
      <c r="F109" s="6"/>
      <c r="G109" s="6"/>
      <c r="H109" s="29"/>
      <c r="I109" s="29"/>
      <c r="J109" s="29"/>
      <c r="K109" s="61"/>
      <c r="L109" s="6"/>
      <c r="M109" s="75">
        <f t="shared" si="14"/>
        <v>0</v>
      </c>
      <c r="N109" s="62"/>
      <c r="O109" s="62"/>
      <c r="P109" s="493"/>
      <c r="Q109" s="493"/>
      <c r="R109" s="77"/>
      <c r="S109" s="62"/>
      <c r="T109" s="309"/>
      <c r="V109" s="384">
        <f t="shared" si="11"/>
        <v>0</v>
      </c>
      <c r="AE109" s="384" t="e">
        <f t="shared" si="15"/>
        <v>#N/A</v>
      </c>
      <c r="AG109" s="384" t="s">
        <v>134</v>
      </c>
      <c r="AH109" s="384" t="e">
        <f t="shared" si="16"/>
        <v>#N/A</v>
      </c>
      <c r="AI109" s="384">
        <f t="shared" si="19"/>
        <v>0</v>
      </c>
      <c r="AJ109" s="384">
        <f t="shared" si="20"/>
        <v>0</v>
      </c>
      <c r="AR109" s="388">
        <v>45838</v>
      </c>
      <c r="AS109" s="388">
        <f t="shared" ca="1" si="17"/>
        <v>45547</v>
      </c>
      <c r="AT109" s="384">
        <f t="shared" ca="1" si="18"/>
        <v>9.6999999999999993</v>
      </c>
    </row>
    <row r="110" spans="1:46" ht="39.950000000000003" customHeight="1">
      <c r="A110" s="284"/>
      <c r="B110" s="287">
        <v>100</v>
      </c>
      <c r="C110" s="123"/>
      <c r="D110" s="123"/>
      <c r="E110" s="6"/>
      <c r="F110" s="6"/>
      <c r="G110" s="6"/>
      <c r="H110" s="29"/>
      <c r="I110" s="29"/>
      <c r="J110" s="29"/>
      <c r="K110" s="61"/>
      <c r="L110" s="6"/>
      <c r="M110" s="75">
        <f t="shared" si="14"/>
        <v>0</v>
      </c>
      <c r="N110" s="62"/>
      <c r="O110" s="62"/>
      <c r="P110" s="493"/>
      <c r="Q110" s="493"/>
      <c r="R110" s="77"/>
      <c r="S110" s="62"/>
      <c r="T110" s="309"/>
      <c r="V110" s="384">
        <f t="shared" si="11"/>
        <v>0</v>
      </c>
      <c r="AE110" s="384" t="e">
        <f t="shared" si="15"/>
        <v>#N/A</v>
      </c>
      <c r="AG110" s="384" t="s">
        <v>134</v>
      </c>
      <c r="AH110" s="384" t="e">
        <f t="shared" si="16"/>
        <v>#N/A</v>
      </c>
      <c r="AI110" s="384">
        <f t="shared" si="19"/>
        <v>0</v>
      </c>
      <c r="AJ110" s="384">
        <f t="shared" si="20"/>
        <v>0</v>
      </c>
      <c r="AR110" s="388">
        <v>45838</v>
      </c>
      <c r="AS110" s="388">
        <f t="shared" ca="1" si="17"/>
        <v>45547</v>
      </c>
      <c r="AT110" s="384">
        <f t="shared" ca="1" si="18"/>
        <v>9.6999999999999993</v>
      </c>
    </row>
    <row r="111" spans="1:46" ht="39.950000000000003" customHeight="1">
      <c r="A111" s="284"/>
      <c r="B111" s="287">
        <v>101</v>
      </c>
      <c r="C111" s="123"/>
      <c r="D111" s="123"/>
      <c r="E111" s="6"/>
      <c r="F111" s="6"/>
      <c r="G111" s="6"/>
      <c r="H111" s="29"/>
      <c r="I111" s="29"/>
      <c r="J111" s="29"/>
      <c r="K111" s="61"/>
      <c r="L111" s="6"/>
      <c r="M111" s="75">
        <f t="shared" si="14"/>
        <v>0</v>
      </c>
      <c r="N111" s="62"/>
      <c r="O111" s="62"/>
      <c r="P111" s="493"/>
      <c r="Q111" s="493"/>
      <c r="R111" s="77"/>
      <c r="S111" s="62"/>
      <c r="T111" s="309"/>
      <c r="V111" s="384">
        <f t="shared" si="11"/>
        <v>0</v>
      </c>
      <c r="AE111" s="384" t="e">
        <f t="shared" si="15"/>
        <v>#N/A</v>
      </c>
      <c r="AG111" s="384" t="s">
        <v>134</v>
      </c>
      <c r="AH111" s="384" t="e">
        <f t="shared" si="16"/>
        <v>#N/A</v>
      </c>
      <c r="AI111" s="384">
        <f t="shared" si="19"/>
        <v>0</v>
      </c>
      <c r="AJ111" s="384">
        <f t="shared" si="20"/>
        <v>0</v>
      </c>
      <c r="AR111" s="388">
        <v>45838</v>
      </c>
      <c r="AS111" s="388">
        <f t="shared" ca="1" si="17"/>
        <v>45547</v>
      </c>
      <c r="AT111" s="384">
        <f t="shared" ca="1" si="18"/>
        <v>9.6999999999999993</v>
      </c>
    </row>
    <row r="112" spans="1:46" ht="39.950000000000003" customHeight="1">
      <c r="A112" s="284"/>
      <c r="B112" s="287">
        <v>102</v>
      </c>
      <c r="C112" s="123"/>
      <c r="D112" s="123"/>
      <c r="E112" s="6"/>
      <c r="F112" s="6"/>
      <c r="G112" s="6"/>
      <c r="H112" s="29"/>
      <c r="I112" s="29"/>
      <c r="J112" s="29"/>
      <c r="K112" s="61"/>
      <c r="L112" s="6"/>
      <c r="M112" s="75">
        <f t="shared" si="14"/>
        <v>0</v>
      </c>
      <c r="N112" s="62"/>
      <c r="O112" s="62"/>
      <c r="P112" s="493"/>
      <c r="Q112" s="493"/>
      <c r="R112" s="77"/>
      <c r="S112" s="62"/>
      <c r="T112" s="309"/>
      <c r="V112" s="384">
        <f t="shared" si="11"/>
        <v>0</v>
      </c>
      <c r="AE112" s="384" t="e">
        <f t="shared" si="15"/>
        <v>#N/A</v>
      </c>
      <c r="AG112" s="384" t="s">
        <v>134</v>
      </c>
      <c r="AH112" s="384" t="e">
        <f t="shared" si="16"/>
        <v>#N/A</v>
      </c>
      <c r="AI112" s="384">
        <f t="shared" si="19"/>
        <v>0</v>
      </c>
      <c r="AJ112" s="384">
        <f t="shared" si="20"/>
        <v>0</v>
      </c>
      <c r="AR112" s="388">
        <v>45838</v>
      </c>
      <c r="AS112" s="388">
        <f t="shared" ca="1" si="17"/>
        <v>45547</v>
      </c>
      <c r="AT112" s="384">
        <f t="shared" ca="1" si="18"/>
        <v>9.6999999999999993</v>
      </c>
    </row>
    <row r="113" spans="1:46" ht="39.950000000000003" customHeight="1">
      <c r="A113" s="284"/>
      <c r="B113" s="287">
        <v>103</v>
      </c>
      <c r="C113" s="123"/>
      <c r="D113" s="123"/>
      <c r="E113" s="6"/>
      <c r="F113" s="6"/>
      <c r="G113" s="6"/>
      <c r="H113" s="29"/>
      <c r="I113" s="29"/>
      <c r="J113" s="29"/>
      <c r="K113" s="61"/>
      <c r="L113" s="6"/>
      <c r="M113" s="75">
        <f t="shared" si="14"/>
        <v>0</v>
      </c>
      <c r="N113" s="62"/>
      <c r="O113" s="62"/>
      <c r="P113" s="493"/>
      <c r="Q113" s="493"/>
      <c r="R113" s="77"/>
      <c r="S113" s="62"/>
      <c r="T113" s="309"/>
      <c r="V113" s="384">
        <f t="shared" si="11"/>
        <v>0</v>
      </c>
      <c r="AE113" s="384" t="e">
        <f t="shared" si="15"/>
        <v>#N/A</v>
      </c>
      <c r="AG113" s="384" t="s">
        <v>134</v>
      </c>
      <c r="AH113" s="384" t="e">
        <f t="shared" si="16"/>
        <v>#N/A</v>
      </c>
      <c r="AI113" s="384">
        <f t="shared" si="19"/>
        <v>0</v>
      </c>
      <c r="AJ113" s="384">
        <f t="shared" si="20"/>
        <v>0</v>
      </c>
      <c r="AR113" s="388">
        <v>45838</v>
      </c>
      <c r="AS113" s="388">
        <f t="shared" ca="1" si="17"/>
        <v>45547</v>
      </c>
      <c r="AT113" s="384">
        <f t="shared" ca="1" si="18"/>
        <v>9.6999999999999993</v>
      </c>
    </row>
    <row r="114" spans="1:46" ht="39.950000000000003" customHeight="1">
      <c r="A114" s="284"/>
      <c r="B114" s="287">
        <v>104</v>
      </c>
      <c r="C114" s="123"/>
      <c r="D114" s="123"/>
      <c r="E114" s="6"/>
      <c r="F114" s="6"/>
      <c r="G114" s="6"/>
      <c r="H114" s="29"/>
      <c r="I114" s="29"/>
      <c r="J114" s="29"/>
      <c r="K114" s="61"/>
      <c r="L114" s="6"/>
      <c r="M114" s="75">
        <f t="shared" si="14"/>
        <v>0</v>
      </c>
      <c r="N114" s="62"/>
      <c r="O114" s="62"/>
      <c r="P114" s="493"/>
      <c r="Q114" s="493"/>
      <c r="R114" s="77"/>
      <c r="S114" s="62"/>
      <c r="T114" s="309"/>
      <c r="V114" s="384">
        <f t="shared" si="11"/>
        <v>0</v>
      </c>
      <c r="AE114" s="384" t="e">
        <f t="shared" si="15"/>
        <v>#N/A</v>
      </c>
      <c r="AG114" s="384" t="s">
        <v>134</v>
      </c>
      <c r="AH114" s="384" t="e">
        <f t="shared" si="16"/>
        <v>#N/A</v>
      </c>
      <c r="AI114" s="384">
        <f t="shared" si="19"/>
        <v>0</v>
      </c>
      <c r="AJ114" s="384">
        <f t="shared" si="20"/>
        <v>0</v>
      </c>
      <c r="AR114" s="388">
        <v>45838</v>
      </c>
      <c r="AS114" s="388">
        <f t="shared" ca="1" si="17"/>
        <v>45547</v>
      </c>
      <c r="AT114" s="384">
        <f t="shared" ca="1" si="18"/>
        <v>9.6999999999999993</v>
      </c>
    </row>
    <row r="115" spans="1:46" ht="39.950000000000003" customHeight="1">
      <c r="A115" s="284"/>
      <c r="B115" s="287">
        <v>105</v>
      </c>
      <c r="C115" s="123"/>
      <c r="D115" s="123"/>
      <c r="E115" s="6"/>
      <c r="F115" s="6"/>
      <c r="G115" s="6"/>
      <c r="H115" s="29"/>
      <c r="I115" s="29"/>
      <c r="J115" s="29"/>
      <c r="K115" s="61"/>
      <c r="L115" s="6"/>
      <c r="M115" s="75">
        <f t="shared" si="14"/>
        <v>0</v>
      </c>
      <c r="N115" s="62"/>
      <c r="O115" s="62"/>
      <c r="P115" s="493"/>
      <c r="Q115" s="493"/>
      <c r="R115" s="77"/>
      <c r="S115" s="62"/>
      <c r="T115" s="309"/>
      <c r="V115" s="384">
        <f t="shared" si="11"/>
        <v>0</v>
      </c>
      <c r="AE115" s="384" t="e">
        <f t="shared" si="15"/>
        <v>#N/A</v>
      </c>
      <c r="AG115" s="384" t="s">
        <v>134</v>
      </c>
      <c r="AH115" s="384" t="e">
        <f t="shared" si="16"/>
        <v>#N/A</v>
      </c>
      <c r="AI115" s="384">
        <f t="shared" si="19"/>
        <v>0</v>
      </c>
      <c r="AJ115" s="384">
        <f t="shared" si="20"/>
        <v>0</v>
      </c>
      <c r="AR115" s="388">
        <v>45838</v>
      </c>
      <c r="AS115" s="388">
        <f t="shared" ca="1" si="17"/>
        <v>45547</v>
      </c>
      <c r="AT115" s="384">
        <f t="shared" ca="1" si="18"/>
        <v>9.6999999999999993</v>
      </c>
    </row>
    <row r="116" spans="1:46" ht="39.950000000000003" customHeight="1">
      <c r="A116" s="284"/>
      <c r="B116" s="287">
        <v>106</v>
      </c>
      <c r="C116" s="123"/>
      <c r="D116" s="123"/>
      <c r="E116" s="6"/>
      <c r="F116" s="6"/>
      <c r="G116" s="6"/>
      <c r="H116" s="29"/>
      <c r="I116" s="29"/>
      <c r="J116" s="29"/>
      <c r="K116" s="61"/>
      <c r="L116" s="6"/>
      <c r="M116" s="75">
        <f t="shared" si="14"/>
        <v>0</v>
      </c>
      <c r="N116" s="62"/>
      <c r="O116" s="62"/>
      <c r="P116" s="493"/>
      <c r="Q116" s="493"/>
      <c r="R116" s="77"/>
      <c r="S116" s="62"/>
      <c r="T116" s="309"/>
      <c r="V116" s="384">
        <f t="shared" si="11"/>
        <v>0</v>
      </c>
      <c r="AE116" s="384" t="e">
        <f t="shared" si="15"/>
        <v>#N/A</v>
      </c>
      <c r="AG116" s="384" t="s">
        <v>134</v>
      </c>
      <c r="AH116" s="384" t="e">
        <f t="shared" si="16"/>
        <v>#N/A</v>
      </c>
      <c r="AI116" s="384">
        <f t="shared" si="19"/>
        <v>0</v>
      </c>
      <c r="AJ116" s="384">
        <f t="shared" si="20"/>
        <v>0</v>
      </c>
      <c r="AR116" s="388">
        <v>45838</v>
      </c>
      <c r="AS116" s="388">
        <f t="shared" ca="1" si="17"/>
        <v>45547</v>
      </c>
      <c r="AT116" s="384">
        <f t="shared" ca="1" si="18"/>
        <v>9.6999999999999993</v>
      </c>
    </row>
    <row r="117" spans="1:46" ht="39.950000000000003" customHeight="1">
      <c r="A117" s="284"/>
      <c r="B117" s="287">
        <v>107</v>
      </c>
      <c r="C117" s="123"/>
      <c r="D117" s="123"/>
      <c r="E117" s="6"/>
      <c r="F117" s="6"/>
      <c r="G117" s="6"/>
      <c r="H117" s="29"/>
      <c r="I117" s="29"/>
      <c r="J117" s="29"/>
      <c r="K117" s="61"/>
      <c r="L117" s="6"/>
      <c r="M117" s="75">
        <f t="shared" si="14"/>
        <v>0</v>
      </c>
      <c r="N117" s="62"/>
      <c r="O117" s="62"/>
      <c r="P117" s="493"/>
      <c r="Q117" s="493"/>
      <c r="R117" s="77"/>
      <c r="S117" s="62"/>
      <c r="T117" s="309"/>
      <c r="V117" s="384">
        <f t="shared" si="11"/>
        <v>0</v>
      </c>
      <c r="AE117" s="384" t="e">
        <f t="shared" si="15"/>
        <v>#N/A</v>
      </c>
      <c r="AG117" s="384" t="s">
        <v>134</v>
      </c>
      <c r="AH117" s="384" t="e">
        <f t="shared" si="16"/>
        <v>#N/A</v>
      </c>
      <c r="AI117" s="384">
        <f t="shared" si="19"/>
        <v>0</v>
      </c>
      <c r="AJ117" s="384">
        <f t="shared" si="20"/>
        <v>0</v>
      </c>
      <c r="AR117" s="388">
        <v>45838</v>
      </c>
      <c r="AS117" s="388">
        <f t="shared" ca="1" si="17"/>
        <v>45547</v>
      </c>
      <c r="AT117" s="384">
        <f t="shared" ca="1" si="18"/>
        <v>9.6999999999999993</v>
      </c>
    </row>
    <row r="118" spans="1:46" ht="39.950000000000003" customHeight="1">
      <c r="A118" s="284"/>
      <c r="B118" s="287">
        <v>108</v>
      </c>
      <c r="C118" s="123"/>
      <c r="D118" s="123"/>
      <c r="E118" s="6"/>
      <c r="F118" s="6"/>
      <c r="G118" s="6"/>
      <c r="H118" s="29"/>
      <c r="I118" s="29"/>
      <c r="J118" s="29"/>
      <c r="K118" s="61"/>
      <c r="L118" s="6"/>
      <c r="M118" s="75">
        <f t="shared" si="14"/>
        <v>0</v>
      </c>
      <c r="N118" s="62"/>
      <c r="O118" s="62"/>
      <c r="P118" s="493"/>
      <c r="Q118" s="493"/>
      <c r="R118" s="77"/>
      <c r="S118" s="62"/>
      <c r="T118" s="309"/>
      <c r="V118" s="384">
        <f t="shared" si="11"/>
        <v>0</v>
      </c>
      <c r="AE118" s="384" t="e">
        <f t="shared" si="15"/>
        <v>#N/A</v>
      </c>
      <c r="AG118" s="384" t="s">
        <v>134</v>
      </c>
      <c r="AH118" s="384" t="e">
        <f t="shared" si="16"/>
        <v>#N/A</v>
      </c>
      <c r="AI118" s="384">
        <f t="shared" si="19"/>
        <v>0</v>
      </c>
      <c r="AJ118" s="384">
        <f t="shared" si="20"/>
        <v>0</v>
      </c>
      <c r="AR118" s="388">
        <v>45838</v>
      </c>
      <c r="AS118" s="388">
        <f t="shared" ca="1" si="17"/>
        <v>45547</v>
      </c>
      <c r="AT118" s="384">
        <f t="shared" ca="1" si="18"/>
        <v>9.6999999999999993</v>
      </c>
    </row>
    <row r="119" spans="1:46" ht="39.950000000000003" customHeight="1">
      <c r="A119" s="284"/>
      <c r="B119" s="287">
        <v>109</v>
      </c>
      <c r="C119" s="123"/>
      <c r="D119" s="123"/>
      <c r="E119" s="6"/>
      <c r="F119" s="6"/>
      <c r="G119" s="6"/>
      <c r="H119" s="29"/>
      <c r="I119" s="29"/>
      <c r="J119" s="29"/>
      <c r="K119" s="61"/>
      <c r="L119" s="6"/>
      <c r="M119" s="75">
        <f t="shared" si="14"/>
        <v>0</v>
      </c>
      <c r="N119" s="62"/>
      <c r="O119" s="62"/>
      <c r="P119" s="493"/>
      <c r="Q119" s="493"/>
      <c r="R119" s="77"/>
      <c r="S119" s="62"/>
      <c r="T119" s="309"/>
      <c r="V119" s="384">
        <f t="shared" si="11"/>
        <v>0</v>
      </c>
      <c r="AE119" s="384" t="e">
        <f t="shared" si="15"/>
        <v>#N/A</v>
      </c>
      <c r="AG119" s="384" t="s">
        <v>134</v>
      </c>
      <c r="AH119" s="384" t="e">
        <f t="shared" si="16"/>
        <v>#N/A</v>
      </c>
      <c r="AI119" s="384">
        <f t="shared" si="19"/>
        <v>0</v>
      </c>
      <c r="AJ119" s="384">
        <f t="shared" si="20"/>
        <v>0</v>
      </c>
      <c r="AR119" s="388">
        <v>45838</v>
      </c>
      <c r="AS119" s="388">
        <f t="shared" ca="1" si="17"/>
        <v>45547</v>
      </c>
      <c r="AT119" s="384">
        <f t="shared" ca="1" si="18"/>
        <v>9.6999999999999993</v>
      </c>
    </row>
    <row r="120" spans="1:46" ht="39.950000000000003" customHeight="1">
      <c r="A120" s="284"/>
      <c r="B120" s="287">
        <v>110</v>
      </c>
      <c r="C120" s="123"/>
      <c r="D120" s="123"/>
      <c r="E120" s="6"/>
      <c r="F120" s="6"/>
      <c r="G120" s="6"/>
      <c r="H120" s="29"/>
      <c r="I120" s="29"/>
      <c r="J120" s="29"/>
      <c r="K120" s="61"/>
      <c r="L120" s="6"/>
      <c r="M120" s="75">
        <f t="shared" si="14"/>
        <v>0</v>
      </c>
      <c r="N120" s="62"/>
      <c r="O120" s="62"/>
      <c r="P120" s="493"/>
      <c r="Q120" s="493"/>
      <c r="R120" s="77"/>
      <c r="S120" s="62"/>
      <c r="T120" s="309"/>
      <c r="V120" s="384">
        <f t="shared" si="11"/>
        <v>0</v>
      </c>
      <c r="AE120" s="384" t="e">
        <f t="shared" si="15"/>
        <v>#N/A</v>
      </c>
      <c r="AG120" s="384" t="s">
        <v>134</v>
      </c>
      <c r="AH120" s="384" t="e">
        <f t="shared" si="16"/>
        <v>#N/A</v>
      </c>
      <c r="AI120" s="384">
        <f t="shared" si="19"/>
        <v>0</v>
      </c>
      <c r="AJ120" s="384">
        <f t="shared" si="20"/>
        <v>0</v>
      </c>
      <c r="AR120" s="388">
        <v>45838</v>
      </c>
      <c r="AS120" s="388">
        <f t="shared" ca="1" si="17"/>
        <v>45547</v>
      </c>
      <c r="AT120" s="384">
        <f t="shared" ca="1" si="18"/>
        <v>9.6999999999999993</v>
      </c>
    </row>
    <row r="121" spans="1:46" ht="39.950000000000003" customHeight="1">
      <c r="A121" s="284"/>
      <c r="B121" s="287">
        <v>111</v>
      </c>
      <c r="C121" s="123"/>
      <c r="D121" s="123"/>
      <c r="E121" s="6"/>
      <c r="F121" s="6"/>
      <c r="G121" s="6"/>
      <c r="H121" s="29"/>
      <c r="I121" s="29"/>
      <c r="J121" s="29"/>
      <c r="K121" s="61"/>
      <c r="L121" s="6"/>
      <c r="M121" s="75">
        <f t="shared" si="14"/>
        <v>0</v>
      </c>
      <c r="N121" s="62"/>
      <c r="O121" s="62"/>
      <c r="P121" s="493"/>
      <c r="Q121" s="493"/>
      <c r="R121" s="77"/>
      <c r="S121" s="62"/>
      <c r="T121" s="309"/>
      <c r="V121" s="384">
        <f t="shared" si="11"/>
        <v>0</v>
      </c>
      <c r="AE121" s="384" t="e">
        <f t="shared" si="15"/>
        <v>#N/A</v>
      </c>
      <c r="AG121" s="384" t="s">
        <v>134</v>
      </c>
      <c r="AH121" s="384" t="e">
        <f t="shared" si="16"/>
        <v>#N/A</v>
      </c>
      <c r="AI121" s="384">
        <f t="shared" si="19"/>
        <v>0</v>
      </c>
      <c r="AJ121" s="384">
        <f t="shared" si="20"/>
        <v>0</v>
      </c>
      <c r="AR121" s="388">
        <v>45838</v>
      </c>
      <c r="AS121" s="388">
        <f t="shared" ca="1" si="17"/>
        <v>45547</v>
      </c>
      <c r="AT121" s="384">
        <f t="shared" ca="1" si="18"/>
        <v>9.6999999999999993</v>
      </c>
    </row>
    <row r="122" spans="1:46" ht="39.950000000000003" customHeight="1">
      <c r="A122" s="284"/>
      <c r="B122" s="287">
        <v>112</v>
      </c>
      <c r="C122" s="123"/>
      <c r="D122" s="123"/>
      <c r="E122" s="6"/>
      <c r="F122" s="6"/>
      <c r="G122" s="6"/>
      <c r="H122" s="29"/>
      <c r="I122" s="29"/>
      <c r="J122" s="29"/>
      <c r="K122" s="61"/>
      <c r="L122" s="6"/>
      <c r="M122" s="75">
        <f t="shared" si="14"/>
        <v>0</v>
      </c>
      <c r="N122" s="62"/>
      <c r="O122" s="62"/>
      <c r="P122" s="493"/>
      <c r="Q122" s="493"/>
      <c r="R122" s="77"/>
      <c r="S122" s="62"/>
      <c r="T122" s="309"/>
      <c r="V122" s="384">
        <f t="shared" si="11"/>
        <v>0</v>
      </c>
      <c r="AE122" s="384" t="e">
        <f t="shared" si="15"/>
        <v>#N/A</v>
      </c>
      <c r="AG122" s="384" t="s">
        <v>134</v>
      </c>
      <c r="AH122" s="384" t="e">
        <f t="shared" si="16"/>
        <v>#N/A</v>
      </c>
      <c r="AI122" s="384">
        <f t="shared" si="19"/>
        <v>0</v>
      </c>
      <c r="AJ122" s="384">
        <f t="shared" si="20"/>
        <v>0</v>
      </c>
      <c r="AR122" s="388">
        <v>45838</v>
      </c>
      <c r="AS122" s="388">
        <f t="shared" ca="1" si="17"/>
        <v>45547</v>
      </c>
      <c r="AT122" s="384">
        <f t="shared" ca="1" si="18"/>
        <v>9.6999999999999993</v>
      </c>
    </row>
    <row r="123" spans="1:46" ht="39.950000000000003" customHeight="1">
      <c r="A123" s="284"/>
      <c r="B123" s="287">
        <v>113</v>
      </c>
      <c r="C123" s="123"/>
      <c r="D123" s="123"/>
      <c r="E123" s="6"/>
      <c r="F123" s="6"/>
      <c r="G123" s="6"/>
      <c r="H123" s="29"/>
      <c r="I123" s="29"/>
      <c r="J123" s="29"/>
      <c r="K123" s="61"/>
      <c r="L123" s="6"/>
      <c r="M123" s="75">
        <f t="shared" si="14"/>
        <v>0</v>
      </c>
      <c r="N123" s="62"/>
      <c r="O123" s="62"/>
      <c r="P123" s="493"/>
      <c r="Q123" s="493"/>
      <c r="R123" s="77"/>
      <c r="S123" s="62"/>
      <c r="T123" s="309"/>
      <c r="V123" s="384">
        <f t="shared" si="11"/>
        <v>0</v>
      </c>
      <c r="AE123" s="384" t="e">
        <f t="shared" si="15"/>
        <v>#N/A</v>
      </c>
      <c r="AG123" s="384" t="s">
        <v>134</v>
      </c>
      <c r="AH123" s="384" t="e">
        <f t="shared" si="16"/>
        <v>#N/A</v>
      </c>
      <c r="AI123" s="384">
        <f t="shared" si="19"/>
        <v>0</v>
      </c>
      <c r="AJ123" s="384">
        <f t="shared" si="20"/>
        <v>0</v>
      </c>
      <c r="AR123" s="388">
        <v>45838</v>
      </c>
      <c r="AS123" s="388">
        <f t="shared" ca="1" si="17"/>
        <v>45547</v>
      </c>
      <c r="AT123" s="384">
        <f t="shared" ca="1" si="18"/>
        <v>9.6999999999999993</v>
      </c>
    </row>
    <row r="124" spans="1:46" ht="39.950000000000003" customHeight="1">
      <c r="A124" s="284"/>
      <c r="B124" s="287">
        <v>114</v>
      </c>
      <c r="C124" s="123"/>
      <c r="D124" s="123"/>
      <c r="E124" s="6"/>
      <c r="F124" s="6"/>
      <c r="G124" s="6"/>
      <c r="H124" s="29"/>
      <c r="I124" s="29"/>
      <c r="J124" s="29"/>
      <c r="K124" s="61"/>
      <c r="L124" s="6"/>
      <c r="M124" s="75">
        <f t="shared" si="14"/>
        <v>0</v>
      </c>
      <c r="N124" s="62"/>
      <c r="O124" s="62"/>
      <c r="P124" s="493"/>
      <c r="Q124" s="493"/>
      <c r="R124" s="77"/>
      <c r="S124" s="62"/>
      <c r="T124" s="309"/>
      <c r="V124" s="384">
        <f t="shared" si="11"/>
        <v>0</v>
      </c>
      <c r="AE124" s="384" t="e">
        <f t="shared" si="15"/>
        <v>#N/A</v>
      </c>
      <c r="AG124" s="384" t="s">
        <v>134</v>
      </c>
      <c r="AH124" s="384" t="e">
        <f t="shared" si="16"/>
        <v>#N/A</v>
      </c>
      <c r="AI124" s="384">
        <f t="shared" si="19"/>
        <v>0</v>
      </c>
      <c r="AJ124" s="384">
        <f t="shared" si="20"/>
        <v>0</v>
      </c>
      <c r="AR124" s="388">
        <v>45838</v>
      </c>
      <c r="AS124" s="388">
        <f t="shared" ca="1" si="17"/>
        <v>45547</v>
      </c>
      <c r="AT124" s="384">
        <f t="shared" ca="1" si="18"/>
        <v>9.6999999999999993</v>
      </c>
    </row>
    <row r="125" spans="1:46" ht="39.950000000000003" customHeight="1">
      <c r="A125" s="284"/>
      <c r="B125" s="287">
        <v>115</v>
      </c>
      <c r="C125" s="123"/>
      <c r="D125" s="123"/>
      <c r="E125" s="6"/>
      <c r="F125" s="6"/>
      <c r="G125" s="6"/>
      <c r="H125" s="29"/>
      <c r="I125" s="29"/>
      <c r="J125" s="29"/>
      <c r="K125" s="61"/>
      <c r="L125" s="6"/>
      <c r="M125" s="75">
        <f t="shared" si="14"/>
        <v>0</v>
      </c>
      <c r="N125" s="62"/>
      <c r="O125" s="62"/>
      <c r="P125" s="493"/>
      <c r="Q125" s="493"/>
      <c r="R125" s="77"/>
      <c r="S125" s="62"/>
      <c r="T125" s="309"/>
      <c r="V125" s="384">
        <f t="shared" si="11"/>
        <v>0</v>
      </c>
      <c r="AE125" s="384" t="e">
        <f t="shared" si="15"/>
        <v>#N/A</v>
      </c>
      <c r="AG125" s="384" t="s">
        <v>134</v>
      </c>
      <c r="AH125" s="384" t="e">
        <f t="shared" si="16"/>
        <v>#N/A</v>
      </c>
      <c r="AI125" s="384">
        <f t="shared" si="19"/>
        <v>0</v>
      </c>
      <c r="AJ125" s="384">
        <f t="shared" si="20"/>
        <v>0</v>
      </c>
      <c r="AR125" s="388">
        <v>45838</v>
      </c>
      <c r="AS125" s="388">
        <f t="shared" ca="1" si="17"/>
        <v>45547</v>
      </c>
      <c r="AT125" s="384">
        <f t="shared" ca="1" si="18"/>
        <v>9.6999999999999993</v>
      </c>
    </row>
    <row r="126" spans="1:46" ht="39.950000000000003" customHeight="1">
      <c r="A126" s="284"/>
      <c r="B126" s="287">
        <v>116</v>
      </c>
      <c r="C126" s="123"/>
      <c r="D126" s="123"/>
      <c r="E126" s="6"/>
      <c r="F126" s="6"/>
      <c r="G126" s="6"/>
      <c r="H126" s="29"/>
      <c r="I126" s="29"/>
      <c r="J126" s="29"/>
      <c r="K126" s="61"/>
      <c r="L126" s="6"/>
      <c r="M126" s="75">
        <f t="shared" si="14"/>
        <v>0</v>
      </c>
      <c r="N126" s="62"/>
      <c r="O126" s="62"/>
      <c r="P126" s="493"/>
      <c r="Q126" s="493"/>
      <c r="R126" s="77"/>
      <c r="S126" s="62"/>
      <c r="T126" s="309"/>
      <c r="V126" s="384">
        <f t="shared" si="11"/>
        <v>0</v>
      </c>
      <c r="AE126" s="384" t="e">
        <f t="shared" si="15"/>
        <v>#N/A</v>
      </c>
      <c r="AG126" s="384" t="s">
        <v>134</v>
      </c>
      <c r="AH126" s="384" t="e">
        <f t="shared" si="16"/>
        <v>#N/A</v>
      </c>
      <c r="AI126" s="384">
        <f t="shared" si="19"/>
        <v>0</v>
      </c>
      <c r="AJ126" s="384">
        <f t="shared" si="20"/>
        <v>0</v>
      </c>
      <c r="AR126" s="388">
        <v>45838</v>
      </c>
      <c r="AS126" s="388">
        <f t="shared" ca="1" si="17"/>
        <v>45547</v>
      </c>
      <c r="AT126" s="384">
        <f t="shared" ca="1" si="18"/>
        <v>9.6999999999999993</v>
      </c>
    </row>
    <row r="127" spans="1:46" ht="39.950000000000003" customHeight="1">
      <c r="A127" s="284"/>
      <c r="B127" s="287">
        <v>117</v>
      </c>
      <c r="C127" s="123"/>
      <c r="D127" s="123"/>
      <c r="E127" s="6"/>
      <c r="F127" s="6"/>
      <c r="G127" s="6"/>
      <c r="H127" s="29"/>
      <c r="I127" s="29"/>
      <c r="J127" s="29"/>
      <c r="K127" s="61"/>
      <c r="L127" s="6"/>
      <c r="M127" s="75">
        <f t="shared" si="14"/>
        <v>0</v>
      </c>
      <c r="N127" s="62"/>
      <c r="O127" s="62"/>
      <c r="P127" s="493"/>
      <c r="Q127" s="493"/>
      <c r="R127" s="77"/>
      <c r="S127" s="62"/>
      <c r="T127" s="309"/>
      <c r="V127" s="384">
        <f t="shared" si="11"/>
        <v>0</v>
      </c>
      <c r="AE127" s="384" t="e">
        <f t="shared" si="15"/>
        <v>#N/A</v>
      </c>
      <c r="AG127" s="384" t="s">
        <v>134</v>
      </c>
      <c r="AH127" s="384" t="e">
        <f t="shared" si="16"/>
        <v>#N/A</v>
      </c>
      <c r="AI127" s="384">
        <f t="shared" si="19"/>
        <v>0</v>
      </c>
      <c r="AJ127" s="384">
        <f t="shared" si="20"/>
        <v>0</v>
      </c>
      <c r="AR127" s="388">
        <v>45838</v>
      </c>
      <c r="AS127" s="388">
        <f t="shared" ca="1" si="17"/>
        <v>45547</v>
      </c>
      <c r="AT127" s="384">
        <f t="shared" ca="1" si="18"/>
        <v>9.6999999999999993</v>
      </c>
    </row>
    <row r="128" spans="1:46" ht="39.950000000000003" customHeight="1">
      <c r="A128" s="284"/>
      <c r="B128" s="287">
        <v>118</v>
      </c>
      <c r="C128" s="123"/>
      <c r="D128" s="123"/>
      <c r="E128" s="6"/>
      <c r="F128" s="6"/>
      <c r="G128" s="6"/>
      <c r="H128" s="29"/>
      <c r="I128" s="29"/>
      <c r="J128" s="29"/>
      <c r="K128" s="61"/>
      <c r="L128" s="6"/>
      <c r="M128" s="75">
        <f t="shared" si="14"/>
        <v>0</v>
      </c>
      <c r="N128" s="62"/>
      <c r="O128" s="62"/>
      <c r="P128" s="493"/>
      <c r="Q128" s="493"/>
      <c r="R128" s="77"/>
      <c r="S128" s="62"/>
      <c r="T128" s="309"/>
      <c r="V128" s="384">
        <f t="shared" si="11"/>
        <v>0</v>
      </c>
      <c r="AE128" s="384" t="e">
        <f t="shared" si="15"/>
        <v>#N/A</v>
      </c>
      <c r="AG128" s="384" t="s">
        <v>134</v>
      </c>
      <c r="AH128" s="384" t="e">
        <f t="shared" si="16"/>
        <v>#N/A</v>
      </c>
      <c r="AI128" s="384">
        <f t="shared" si="19"/>
        <v>0</v>
      </c>
      <c r="AJ128" s="384">
        <f t="shared" si="20"/>
        <v>0</v>
      </c>
      <c r="AR128" s="388">
        <v>45838</v>
      </c>
      <c r="AS128" s="388">
        <f t="shared" ca="1" si="17"/>
        <v>45547</v>
      </c>
      <c r="AT128" s="384">
        <f t="shared" ca="1" si="18"/>
        <v>9.6999999999999993</v>
      </c>
    </row>
    <row r="129" spans="1:46" ht="39.950000000000003" customHeight="1">
      <c r="A129" s="284"/>
      <c r="B129" s="287">
        <v>119</v>
      </c>
      <c r="C129" s="123"/>
      <c r="D129" s="123"/>
      <c r="E129" s="6"/>
      <c r="F129" s="6"/>
      <c r="G129" s="6"/>
      <c r="H129" s="29"/>
      <c r="I129" s="29"/>
      <c r="J129" s="29"/>
      <c r="K129" s="61"/>
      <c r="L129" s="6"/>
      <c r="M129" s="75">
        <f t="shared" si="14"/>
        <v>0</v>
      </c>
      <c r="N129" s="62"/>
      <c r="O129" s="62"/>
      <c r="P129" s="493"/>
      <c r="Q129" s="493"/>
      <c r="R129" s="77"/>
      <c r="S129" s="62"/>
      <c r="T129" s="309"/>
      <c r="V129" s="384">
        <f t="shared" si="11"/>
        <v>0</v>
      </c>
      <c r="AE129" s="384" t="e">
        <f t="shared" si="15"/>
        <v>#N/A</v>
      </c>
      <c r="AG129" s="384" t="s">
        <v>134</v>
      </c>
      <c r="AH129" s="384" t="e">
        <f t="shared" si="16"/>
        <v>#N/A</v>
      </c>
      <c r="AI129" s="384">
        <f t="shared" si="19"/>
        <v>0</v>
      </c>
      <c r="AJ129" s="384">
        <f t="shared" si="20"/>
        <v>0</v>
      </c>
      <c r="AR129" s="388">
        <v>45838</v>
      </c>
      <c r="AS129" s="388">
        <f t="shared" ca="1" si="17"/>
        <v>45547</v>
      </c>
      <c r="AT129" s="384">
        <f t="shared" ca="1" si="18"/>
        <v>9.6999999999999993</v>
      </c>
    </row>
    <row r="130" spans="1:46" ht="39.950000000000003" customHeight="1">
      <c r="A130" s="284"/>
      <c r="B130" s="287">
        <v>120</v>
      </c>
      <c r="C130" s="123"/>
      <c r="D130" s="123"/>
      <c r="E130" s="6"/>
      <c r="F130" s="6"/>
      <c r="G130" s="6"/>
      <c r="H130" s="29"/>
      <c r="I130" s="29"/>
      <c r="J130" s="29"/>
      <c r="K130" s="61"/>
      <c r="L130" s="6"/>
      <c r="M130" s="75">
        <f t="shared" si="14"/>
        <v>0</v>
      </c>
      <c r="N130" s="62"/>
      <c r="O130" s="62"/>
      <c r="P130" s="493"/>
      <c r="Q130" s="493"/>
      <c r="R130" s="77"/>
      <c r="S130" s="62"/>
      <c r="T130" s="309"/>
      <c r="V130" s="384">
        <f t="shared" si="11"/>
        <v>0</v>
      </c>
      <c r="AE130" s="384" t="e">
        <f t="shared" si="15"/>
        <v>#N/A</v>
      </c>
      <c r="AG130" s="384" t="s">
        <v>134</v>
      </c>
      <c r="AH130" s="384" t="e">
        <f t="shared" si="16"/>
        <v>#N/A</v>
      </c>
      <c r="AI130" s="384">
        <f t="shared" si="19"/>
        <v>0</v>
      </c>
      <c r="AJ130" s="384">
        <f t="shared" si="20"/>
        <v>0</v>
      </c>
      <c r="AR130" s="388">
        <v>45838</v>
      </c>
      <c r="AS130" s="388">
        <f t="shared" ca="1" si="17"/>
        <v>45547</v>
      </c>
      <c r="AT130" s="384">
        <f t="shared" ca="1" si="18"/>
        <v>9.6999999999999993</v>
      </c>
    </row>
    <row r="131" spans="1:46" ht="39.950000000000003" customHeight="1">
      <c r="A131" s="284"/>
      <c r="B131" s="287">
        <v>121</v>
      </c>
      <c r="C131" s="123"/>
      <c r="D131" s="123"/>
      <c r="E131" s="6"/>
      <c r="F131" s="6"/>
      <c r="G131" s="6"/>
      <c r="H131" s="29"/>
      <c r="I131" s="29"/>
      <c r="J131" s="29"/>
      <c r="K131" s="61"/>
      <c r="L131" s="6"/>
      <c r="M131" s="75">
        <f t="shared" si="14"/>
        <v>0</v>
      </c>
      <c r="N131" s="62"/>
      <c r="O131" s="62"/>
      <c r="P131" s="493"/>
      <c r="Q131" s="493"/>
      <c r="R131" s="77"/>
      <c r="S131" s="62"/>
      <c r="T131" s="309"/>
      <c r="V131" s="384">
        <f t="shared" si="11"/>
        <v>0</v>
      </c>
      <c r="AE131" s="384" t="e">
        <f t="shared" si="15"/>
        <v>#N/A</v>
      </c>
      <c r="AG131" s="384" t="s">
        <v>134</v>
      </c>
      <c r="AH131" s="384" t="e">
        <f t="shared" si="16"/>
        <v>#N/A</v>
      </c>
      <c r="AI131" s="384">
        <f t="shared" si="19"/>
        <v>0</v>
      </c>
      <c r="AJ131" s="384">
        <f t="shared" si="20"/>
        <v>0</v>
      </c>
      <c r="AR131" s="388">
        <v>45838</v>
      </c>
      <c r="AS131" s="388">
        <f t="shared" ca="1" si="17"/>
        <v>45547</v>
      </c>
      <c r="AT131" s="384">
        <f t="shared" ca="1" si="18"/>
        <v>9.6999999999999993</v>
      </c>
    </row>
    <row r="132" spans="1:46" ht="39.950000000000003" customHeight="1">
      <c r="A132" s="284"/>
      <c r="B132" s="287">
        <v>122</v>
      </c>
      <c r="C132" s="123"/>
      <c r="D132" s="123"/>
      <c r="E132" s="6"/>
      <c r="F132" s="6"/>
      <c r="G132" s="6"/>
      <c r="H132" s="29"/>
      <c r="I132" s="29"/>
      <c r="J132" s="29"/>
      <c r="K132" s="61"/>
      <c r="L132" s="6"/>
      <c r="M132" s="75">
        <f t="shared" si="14"/>
        <v>0</v>
      </c>
      <c r="N132" s="62"/>
      <c r="O132" s="62"/>
      <c r="P132" s="493"/>
      <c r="Q132" s="493"/>
      <c r="R132" s="77"/>
      <c r="S132" s="62"/>
      <c r="T132" s="309"/>
      <c r="V132" s="384">
        <f t="shared" si="11"/>
        <v>0</v>
      </c>
      <c r="AE132" s="384" t="e">
        <f t="shared" si="15"/>
        <v>#N/A</v>
      </c>
      <c r="AG132" s="384" t="s">
        <v>134</v>
      </c>
      <c r="AH132" s="384" t="e">
        <f t="shared" si="16"/>
        <v>#N/A</v>
      </c>
      <c r="AI132" s="384">
        <f t="shared" si="19"/>
        <v>0</v>
      </c>
      <c r="AJ132" s="384">
        <f t="shared" si="20"/>
        <v>0</v>
      </c>
      <c r="AR132" s="388">
        <v>45838</v>
      </c>
      <c r="AS132" s="388">
        <f t="shared" ca="1" si="17"/>
        <v>45547</v>
      </c>
      <c r="AT132" s="384">
        <f t="shared" ca="1" si="18"/>
        <v>9.6999999999999993</v>
      </c>
    </row>
    <row r="133" spans="1:46" ht="39.950000000000003" customHeight="1">
      <c r="A133" s="284"/>
      <c r="B133" s="287">
        <v>123</v>
      </c>
      <c r="C133" s="123"/>
      <c r="D133" s="123"/>
      <c r="E133" s="6"/>
      <c r="F133" s="6"/>
      <c r="G133" s="6"/>
      <c r="H133" s="29"/>
      <c r="I133" s="29"/>
      <c r="J133" s="29"/>
      <c r="K133" s="61"/>
      <c r="L133" s="6"/>
      <c r="M133" s="75">
        <f t="shared" si="14"/>
        <v>0</v>
      </c>
      <c r="N133" s="62"/>
      <c r="O133" s="62"/>
      <c r="P133" s="493"/>
      <c r="Q133" s="493"/>
      <c r="R133" s="77"/>
      <c r="S133" s="62"/>
      <c r="T133" s="309"/>
      <c r="V133" s="384">
        <f t="shared" si="11"/>
        <v>0</v>
      </c>
      <c r="AE133" s="384" t="e">
        <f t="shared" si="15"/>
        <v>#N/A</v>
      </c>
      <c r="AG133" s="384" t="s">
        <v>134</v>
      </c>
      <c r="AH133" s="384" t="e">
        <f t="shared" si="16"/>
        <v>#N/A</v>
      </c>
      <c r="AI133" s="384">
        <f t="shared" si="19"/>
        <v>0</v>
      </c>
      <c r="AJ133" s="384">
        <f t="shared" si="20"/>
        <v>0</v>
      </c>
      <c r="AR133" s="388">
        <v>45838</v>
      </c>
      <c r="AS133" s="388">
        <f t="shared" ca="1" si="17"/>
        <v>45547</v>
      </c>
      <c r="AT133" s="384">
        <f t="shared" ca="1" si="18"/>
        <v>9.6999999999999993</v>
      </c>
    </row>
    <row r="134" spans="1:46" ht="39.950000000000003" customHeight="1">
      <c r="A134" s="284"/>
      <c r="B134" s="287">
        <v>124</v>
      </c>
      <c r="C134" s="123"/>
      <c r="D134" s="123"/>
      <c r="E134" s="6"/>
      <c r="F134" s="6"/>
      <c r="G134" s="6"/>
      <c r="H134" s="29"/>
      <c r="I134" s="29"/>
      <c r="J134" s="29"/>
      <c r="K134" s="61"/>
      <c r="L134" s="6"/>
      <c r="M134" s="75">
        <f t="shared" si="14"/>
        <v>0</v>
      </c>
      <c r="N134" s="62"/>
      <c r="O134" s="62"/>
      <c r="P134" s="493"/>
      <c r="Q134" s="493"/>
      <c r="R134" s="77"/>
      <c r="S134" s="62"/>
      <c r="T134" s="309"/>
      <c r="V134" s="384">
        <f t="shared" si="11"/>
        <v>0</v>
      </c>
      <c r="AE134" s="384" t="e">
        <f t="shared" si="15"/>
        <v>#N/A</v>
      </c>
      <c r="AG134" s="384" t="s">
        <v>134</v>
      </c>
      <c r="AH134" s="384" t="e">
        <f t="shared" si="16"/>
        <v>#N/A</v>
      </c>
      <c r="AI134" s="384">
        <f t="shared" si="19"/>
        <v>0</v>
      </c>
      <c r="AJ134" s="384">
        <f t="shared" si="20"/>
        <v>0</v>
      </c>
      <c r="AR134" s="388">
        <v>45838</v>
      </c>
      <c r="AS134" s="388">
        <f t="shared" ca="1" si="17"/>
        <v>45547</v>
      </c>
      <c r="AT134" s="384">
        <f t="shared" ca="1" si="18"/>
        <v>9.6999999999999993</v>
      </c>
    </row>
    <row r="135" spans="1:46" ht="39.950000000000003" customHeight="1">
      <c r="A135" s="284"/>
      <c r="B135" s="287">
        <v>125</v>
      </c>
      <c r="C135" s="123"/>
      <c r="D135" s="123"/>
      <c r="E135" s="6"/>
      <c r="F135" s="6"/>
      <c r="G135" s="6"/>
      <c r="H135" s="29"/>
      <c r="I135" s="29"/>
      <c r="J135" s="29"/>
      <c r="K135" s="61"/>
      <c r="L135" s="6"/>
      <c r="M135" s="75">
        <f t="shared" si="14"/>
        <v>0</v>
      </c>
      <c r="N135" s="62"/>
      <c r="O135" s="62"/>
      <c r="P135" s="493"/>
      <c r="Q135" s="493"/>
      <c r="R135" s="77"/>
      <c r="S135" s="62"/>
      <c r="T135" s="309"/>
      <c r="V135" s="384">
        <f t="shared" si="11"/>
        <v>0</v>
      </c>
      <c r="AE135" s="384" t="e">
        <f t="shared" si="15"/>
        <v>#N/A</v>
      </c>
      <c r="AG135" s="384" t="s">
        <v>134</v>
      </c>
      <c r="AH135" s="384" t="e">
        <f t="shared" si="16"/>
        <v>#N/A</v>
      </c>
      <c r="AI135" s="384">
        <f t="shared" si="19"/>
        <v>0</v>
      </c>
      <c r="AJ135" s="384">
        <f t="shared" si="20"/>
        <v>0</v>
      </c>
      <c r="AR135" s="388">
        <v>45838</v>
      </c>
      <c r="AS135" s="388">
        <f t="shared" ca="1" si="17"/>
        <v>45547</v>
      </c>
      <c r="AT135" s="384">
        <f t="shared" ca="1" si="18"/>
        <v>9.6999999999999993</v>
      </c>
    </row>
    <row r="136" spans="1:46" ht="39.950000000000003" customHeight="1">
      <c r="A136" s="284"/>
      <c r="B136" s="287">
        <v>126</v>
      </c>
      <c r="C136" s="123"/>
      <c r="D136" s="123"/>
      <c r="E136" s="6"/>
      <c r="F136" s="6"/>
      <c r="G136" s="6"/>
      <c r="H136" s="29"/>
      <c r="I136" s="29"/>
      <c r="J136" s="29"/>
      <c r="K136" s="61"/>
      <c r="L136" s="6"/>
      <c r="M136" s="75">
        <f t="shared" si="14"/>
        <v>0</v>
      </c>
      <c r="N136" s="62"/>
      <c r="O136" s="62"/>
      <c r="P136" s="493"/>
      <c r="Q136" s="493"/>
      <c r="R136" s="77"/>
      <c r="S136" s="62"/>
      <c r="T136" s="309"/>
      <c r="V136" s="384">
        <f t="shared" si="11"/>
        <v>0</v>
      </c>
      <c r="AE136" s="384" t="e">
        <f t="shared" si="15"/>
        <v>#N/A</v>
      </c>
      <c r="AG136" s="384" t="s">
        <v>134</v>
      </c>
      <c r="AH136" s="384" t="e">
        <f t="shared" si="16"/>
        <v>#N/A</v>
      </c>
      <c r="AI136" s="384">
        <f t="shared" si="19"/>
        <v>0</v>
      </c>
      <c r="AJ136" s="384">
        <f t="shared" si="20"/>
        <v>0</v>
      </c>
      <c r="AR136" s="388">
        <v>45838</v>
      </c>
      <c r="AS136" s="388">
        <f t="shared" ca="1" si="17"/>
        <v>45547</v>
      </c>
      <c r="AT136" s="384">
        <f t="shared" ca="1" si="18"/>
        <v>9.6999999999999993</v>
      </c>
    </row>
    <row r="137" spans="1:46" ht="39.950000000000003" customHeight="1">
      <c r="A137" s="284"/>
      <c r="B137" s="287">
        <v>127</v>
      </c>
      <c r="C137" s="123"/>
      <c r="D137" s="123"/>
      <c r="E137" s="6"/>
      <c r="F137" s="6"/>
      <c r="G137" s="6"/>
      <c r="H137" s="29"/>
      <c r="I137" s="29"/>
      <c r="J137" s="29"/>
      <c r="K137" s="61"/>
      <c r="L137" s="6"/>
      <c r="M137" s="75">
        <f t="shared" si="14"/>
        <v>0</v>
      </c>
      <c r="N137" s="62"/>
      <c r="O137" s="62"/>
      <c r="P137" s="493"/>
      <c r="Q137" s="493"/>
      <c r="R137" s="77"/>
      <c r="S137" s="62"/>
      <c r="T137" s="309"/>
      <c r="V137" s="384">
        <f t="shared" si="11"/>
        <v>0</v>
      </c>
      <c r="AE137" s="384" t="e">
        <f t="shared" si="15"/>
        <v>#N/A</v>
      </c>
      <c r="AG137" s="384" t="s">
        <v>134</v>
      </c>
      <c r="AH137" s="384" t="e">
        <f t="shared" si="16"/>
        <v>#N/A</v>
      </c>
      <c r="AI137" s="384">
        <f t="shared" si="19"/>
        <v>0</v>
      </c>
      <c r="AJ137" s="384">
        <f t="shared" si="20"/>
        <v>0</v>
      </c>
      <c r="AR137" s="388">
        <v>45838</v>
      </c>
      <c r="AS137" s="388">
        <f t="shared" ca="1" si="17"/>
        <v>45547</v>
      </c>
      <c r="AT137" s="384">
        <f t="shared" ca="1" si="18"/>
        <v>9.6999999999999993</v>
      </c>
    </row>
    <row r="138" spans="1:46" ht="39.950000000000003" customHeight="1">
      <c r="A138" s="284"/>
      <c r="B138" s="287">
        <v>128</v>
      </c>
      <c r="C138" s="123"/>
      <c r="D138" s="123"/>
      <c r="E138" s="6"/>
      <c r="F138" s="6"/>
      <c r="G138" s="6"/>
      <c r="H138" s="29"/>
      <c r="I138" s="29"/>
      <c r="J138" s="29"/>
      <c r="K138" s="61"/>
      <c r="L138" s="6"/>
      <c r="M138" s="75">
        <f t="shared" si="14"/>
        <v>0</v>
      </c>
      <c r="N138" s="62"/>
      <c r="O138" s="62"/>
      <c r="P138" s="493"/>
      <c r="Q138" s="493"/>
      <c r="R138" s="77"/>
      <c r="S138" s="62"/>
      <c r="T138" s="309"/>
      <c r="V138" s="384">
        <f t="shared" si="11"/>
        <v>0</v>
      </c>
      <c r="AE138" s="384" t="e">
        <f t="shared" si="15"/>
        <v>#N/A</v>
      </c>
      <c r="AG138" s="384" t="s">
        <v>134</v>
      </c>
      <c r="AH138" s="384" t="e">
        <f t="shared" si="16"/>
        <v>#N/A</v>
      </c>
      <c r="AI138" s="384">
        <f t="shared" si="19"/>
        <v>0</v>
      </c>
      <c r="AJ138" s="384">
        <f t="shared" si="20"/>
        <v>0</v>
      </c>
      <c r="AR138" s="388">
        <v>45838</v>
      </c>
      <c r="AS138" s="388">
        <f t="shared" ca="1" si="17"/>
        <v>45547</v>
      </c>
      <c r="AT138" s="384">
        <f t="shared" ca="1" si="18"/>
        <v>9.6999999999999993</v>
      </c>
    </row>
    <row r="139" spans="1:46" ht="39.950000000000003" customHeight="1">
      <c r="A139" s="284"/>
      <c r="B139" s="287">
        <v>129</v>
      </c>
      <c r="C139" s="123"/>
      <c r="D139" s="123"/>
      <c r="E139" s="6"/>
      <c r="F139" s="6"/>
      <c r="G139" s="6"/>
      <c r="H139" s="29"/>
      <c r="I139" s="29"/>
      <c r="J139" s="29"/>
      <c r="K139" s="61"/>
      <c r="L139" s="6"/>
      <c r="M139" s="75">
        <f t="shared" si="14"/>
        <v>0</v>
      </c>
      <c r="N139" s="62"/>
      <c r="O139" s="62"/>
      <c r="P139" s="493"/>
      <c r="Q139" s="493"/>
      <c r="R139" s="77"/>
      <c r="S139" s="62"/>
      <c r="T139" s="309"/>
      <c r="V139" s="384">
        <f t="shared" ref="V139:V200" si="21">(K139)</f>
        <v>0</v>
      </c>
      <c r="AE139" s="384" t="e">
        <f t="shared" si="15"/>
        <v>#N/A</v>
      </c>
      <c r="AG139" s="384" t="s">
        <v>134</v>
      </c>
      <c r="AH139" s="384" t="e">
        <f t="shared" si="16"/>
        <v>#N/A</v>
      </c>
      <c r="AI139" s="384">
        <f t="shared" ref="AI139:AI170" si="22">VLOOKUP(I139,$AN$11:$AO$15,2,FALSE)</f>
        <v>0</v>
      </c>
      <c r="AJ139" s="384">
        <f t="shared" ref="AJ139:AJ170" si="23">VLOOKUP(J139,$AP$11:$AQ$13,2,FALSE)</f>
        <v>0</v>
      </c>
      <c r="AR139" s="388">
        <v>45838</v>
      </c>
      <c r="AS139" s="388">
        <f t="shared" ca="1" si="17"/>
        <v>45547</v>
      </c>
      <c r="AT139" s="384">
        <f t="shared" ca="1" si="18"/>
        <v>9.6999999999999993</v>
      </c>
    </row>
    <row r="140" spans="1:46" ht="39.950000000000003" customHeight="1">
      <c r="A140" s="284"/>
      <c r="B140" s="287">
        <v>130</v>
      </c>
      <c r="C140" s="123"/>
      <c r="D140" s="123"/>
      <c r="E140" s="6"/>
      <c r="F140" s="6"/>
      <c r="G140" s="6"/>
      <c r="H140" s="29"/>
      <c r="I140" s="29"/>
      <c r="J140" s="29"/>
      <c r="K140" s="61"/>
      <c r="L140" s="6"/>
      <c r="M140" s="75">
        <f t="shared" ref="M140:M200" si="24">IF(K140&lt;1111111111,,"NO ENTRY REQUIRED Current Funding for This Cell Number Will Be Used")</f>
        <v>0</v>
      </c>
      <c r="N140" s="62"/>
      <c r="O140" s="62"/>
      <c r="P140" s="493"/>
      <c r="Q140" s="493"/>
      <c r="R140" s="77"/>
      <c r="S140" s="62"/>
      <c r="T140" s="309"/>
      <c r="V140" s="384">
        <f t="shared" si="21"/>
        <v>0</v>
      </c>
      <c r="AE140" s="384" t="e">
        <f t="shared" ref="AE140:AE200" si="25">VLOOKUP(H140,$AK$11:$AM$12,3,FALSE)</f>
        <v>#N/A</v>
      </c>
      <c r="AG140" s="384" t="s">
        <v>134</v>
      </c>
      <c r="AH140" s="384" t="e">
        <f t="shared" ref="AH140:AH200" si="26">VLOOKUP(H140,$AK$11:$AL$12,2,FALSE)</f>
        <v>#N/A</v>
      </c>
      <c r="AI140" s="384">
        <f t="shared" si="22"/>
        <v>0</v>
      </c>
      <c r="AJ140" s="384">
        <f t="shared" si="23"/>
        <v>0</v>
      </c>
      <c r="AR140" s="388">
        <v>45838</v>
      </c>
      <c r="AS140" s="388">
        <f t="shared" ref="AS140:AS200" ca="1" si="27">TODAY()</f>
        <v>45547</v>
      </c>
      <c r="AT140" s="384">
        <f t="shared" ca="1" si="18"/>
        <v>9.6999999999999993</v>
      </c>
    </row>
    <row r="141" spans="1:46" ht="39.950000000000003" customHeight="1">
      <c r="A141" s="284"/>
      <c r="B141" s="287">
        <v>131</v>
      </c>
      <c r="C141" s="123"/>
      <c r="D141" s="123"/>
      <c r="E141" s="6"/>
      <c r="F141" s="6"/>
      <c r="G141" s="6"/>
      <c r="H141" s="29"/>
      <c r="I141" s="29"/>
      <c r="J141" s="29"/>
      <c r="K141" s="61"/>
      <c r="L141" s="6"/>
      <c r="M141" s="75">
        <f t="shared" si="24"/>
        <v>0</v>
      </c>
      <c r="N141" s="62"/>
      <c r="O141" s="62"/>
      <c r="P141" s="493"/>
      <c r="Q141" s="493"/>
      <c r="R141" s="77"/>
      <c r="S141" s="62"/>
      <c r="T141" s="309"/>
      <c r="V141" s="384">
        <f t="shared" si="21"/>
        <v>0</v>
      </c>
      <c r="AE141" s="384" t="e">
        <f t="shared" si="25"/>
        <v>#N/A</v>
      </c>
      <c r="AG141" s="384" t="s">
        <v>134</v>
      </c>
      <c r="AH141" s="384" t="e">
        <f t="shared" si="26"/>
        <v>#N/A</v>
      </c>
      <c r="AI141" s="384">
        <f t="shared" si="22"/>
        <v>0</v>
      </c>
      <c r="AJ141" s="384">
        <f t="shared" si="23"/>
        <v>0</v>
      </c>
      <c r="AR141" s="388">
        <v>45838</v>
      </c>
      <c r="AS141" s="388">
        <f t="shared" ca="1" si="27"/>
        <v>45547</v>
      </c>
      <c r="AT141" s="384">
        <f t="shared" ca="1" si="18"/>
        <v>9.6999999999999993</v>
      </c>
    </row>
    <row r="142" spans="1:46" ht="39.950000000000003" customHeight="1">
      <c r="A142" s="284"/>
      <c r="B142" s="287">
        <v>132</v>
      </c>
      <c r="C142" s="123"/>
      <c r="D142" s="123"/>
      <c r="E142" s="6"/>
      <c r="F142" s="6"/>
      <c r="G142" s="6"/>
      <c r="H142" s="29"/>
      <c r="I142" s="29"/>
      <c r="J142" s="29"/>
      <c r="K142" s="61"/>
      <c r="L142" s="6"/>
      <c r="M142" s="75">
        <f t="shared" si="24"/>
        <v>0</v>
      </c>
      <c r="N142" s="62"/>
      <c r="O142" s="62"/>
      <c r="P142" s="493"/>
      <c r="Q142" s="493"/>
      <c r="R142" s="77"/>
      <c r="S142" s="62"/>
      <c r="T142" s="309"/>
      <c r="V142" s="384">
        <f t="shared" si="21"/>
        <v>0</v>
      </c>
      <c r="AE142" s="384" t="e">
        <f t="shared" si="25"/>
        <v>#N/A</v>
      </c>
      <c r="AG142" s="384" t="s">
        <v>134</v>
      </c>
      <c r="AH142" s="384" t="e">
        <f t="shared" si="26"/>
        <v>#N/A</v>
      </c>
      <c r="AI142" s="384">
        <f t="shared" si="22"/>
        <v>0</v>
      </c>
      <c r="AJ142" s="384">
        <f t="shared" si="23"/>
        <v>0</v>
      </c>
      <c r="AR142" s="388">
        <v>45838</v>
      </c>
      <c r="AS142" s="388">
        <f t="shared" ca="1" si="27"/>
        <v>45547</v>
      </c>
      <c r="AT142" s="384">
        <f t="shared" ca="1" si="18"/>
        <v>9.6999999999999993</v>
      </c>
    </row>
    <row r="143" spans="1:46" ht="39.950000000000003" customHeight="1">
      <c r="A143" s="284"/>
      <c r="B143" s="287">
        <v>133</v>
      </c>
      <c r="C143" s="123"/>
      <c r="D143" s="123"/>
      <c r="E143" s="6"/>
      <c r="F143" s="6"/>
      <c r="G143" s="6"/>
      <c r="H143" s="29"/>
      <c r="I143" s="29"/>
      <c r="J143" s="29"/>
      <c r="K143" s="61"/>
      <c r="L143" s="6"/>
      <c r="M143" s="75">
        <f t="shared" si="24"/>
        <v>0</v>
      </c>
      <c r="N143" s="62"/>
      <c r="O143" s="62"/>
      <c r="P143" s="493"/>
      <c r="Q143" s="493"/>
      <c r="R143" s="77"/>
      <c r="S143" s="62"/>
      <c r="T143" s="309"/>
      <c r="V143" s="384">
        <f t="shared" si="21"/>
        <v>0</v>
      </c>
      <c r="AE143" s="384" t="e">
        <f t="shared" si="25"/>
        <v>#N/A</v>
      </c>
      <c r="AG143" s="384" t="s">
        <v>134</v>
      </c>
      <c r="AH143" s="384" t="e">
        <f t="shared" si="26"/>
        <v>#N/A</v>
      </c>
      <c r="AI143" s="384">
        <f t="shared" si="22"/>
        <v>0</v>
      </c>
      <c r="AJ143" s="384">
        <f t="shared" si="23"/>
        <v>0</v>
      </c>
      <c r="AR143" s="388">
        <v>45838</v>
      </c>
      <c r="AS143" s="388">
        <f t="shared" ca="1" si="27"/>
        <v>45547</v>
      </c>
      <c r="AT143" s="384">
        <f t="shared" ca="1" si="18"/>
        <v>9.6999999999999993</v>
      </c>
    </row>
    <row r="144" spans="1:46" ht="39.950000000000003" customHeight="1">
      <c r="A144" s="284"/>
      <c r="B144" s="287">
        <v>134</v>
      </c>
      <c r="C144" s="123"/>
      <c r="D144" s="123"/>
      <c r="E144" s="6"/>
      <c r="F144" s="6"/>
      <c r="G144" s="6"/>
      <c r="H144" s="29"/>
      <c r="I144" s="29"/>
      <c r="J144" s="29"/>
      <c r="K144" s="61"/>
      <c r="L144" s="6"/>
      <c r="M144" s="75">
        <f t="shared" si="24"/>
        <v>0</v>
      </c>
      <c r="N144" s="62"/>
      <c r="O144" s="62"/>
      <c r="P144" s="493"/>
      <c r="Q144" s="493"/>
      <c r="R144" s="77"/>
      <c r="S144" s="62"/>
      <c r="T144" s="309"/>
      <c r="V144" s="384">
        <f t="shared" si="21"/>
        <v>0</v>
      </c>
      <c r="AE144" s="384" t="e">
        <f t="shared" si="25"/>
        <v>#N/A</v>
      </c>
      <c r="AG144" s="384" t="s">
        <v>134</v>
      </c>
      <c r="AH144" s="384" t="e">
        <f t="shared" si="26"/>
        <v>#N/A</v>
      </c>
      <c r="AI144" s="384">
        <f t="shared" si="22"/>
        <v>0</v>
      </c>
      <c r="AJ144" s="384">
        <f t="shared" si="23"/>
        <v>0</v>
      </c>
      <c r="AR144" s="388">
        <v>45838</v>
      </c>
      <c r="AS144" s="388">
        <f t="shared" ca="1" si="27"/>
        <v>45547</v>
      </c>
      <c r="AT144" s="384">
        <f t="shared" ref="AT144:AT200" ca="1" si="28">SUM(AR144-AS144)/30</f>
        <v>9.6999999999999993</v>
      </c>
    </row>
    <row r="145" spans="1:46" ht="39.950000000000003" customHeight="1">
      <c r="A145" s="284"/>
      <c r="B145" s="287">
        <v>135</v>
      </c>
      <c r="C145" s="123"/>
      <c r="D145" s="123"/>
      <c r="E145" s="6"/>
      <c r="F145" s="6"/>
      <c r="G145" s="6"/>
      <c r="H145" s="29"/>
      <c r="I145" s="29"/>
      <c r="J145" s="29"/>
      <c r="K145" s="61"/>
      <c r="L145" s="6"/>
      <c r="M145" s="75">
        <f t="shared" si="24"/>
        <v>0</v>
      </c>
      <c r="N145" s="62"/>
      <c r="O145" s="62"/>
      <c r="P145" s="493"/>
      <c r="Q145" s="493"/>
      <c r="R145" s="77"/>
      <c r="S145" s="62"/>
      <c r="T145" s="309"/>
      <c r="V145" s="384">
        <f t="shared" si="21"/>
        <v>0</v>
      </c>
      <c r="AE145" s="384" t="e">
        <f t="shared" si="25"/>
        <v>#N/A</v>
      </c>
      <c r="AG145" s="384" t="s">
        <v>134</v>
      </c>
      <c r="AH145" s="384" t="e">
        <f t="shared" si="26"/>
        <v>#N/A</v>
      </c>
      <c r="AI145" s="384">
        <f t="shared" si="22"/>
        <v>0</v>
      </c>
      <c r="AJ145" s="384">
        <f t="shared" si="23"/>
        <v>0</v>
      </c>
      <c r="AR145" s="388">
        <v>45838</v>
      </c>
      <c r="AS145" s="388">
        <f t="shared" ca="1" si="27"/>
        <v>45547</v>
      </c>
      <c r="AT145" s="384">
        <f t="shared" ca="1" si="28"/>
        <v>9.6999999999999993</v>
      </c>
    </row>
    <row r="146" spans="1:46" ht="39.950000000000003" customHeight="1">
      <c r="A146" s="284"/>
      <c r="B146" s="287">
        <v>136</v>
      </c>
      <c r="C146" s="123"/>
      <c r="D146" s="123"/>
      <c r="E146" s="6"/>
      <c r="F146" s="6"/>
      <c r="G146" s="6"/>
      <c r="H146" s="29"/>
      <c r="I146" s="29"/>
      <c r="J146" s="29"/>
      <c r="K146" s="61"/>
      <c r="L146" s="6"/>
      <c r="M146" s="75">
        <f t="shared" si="24"/>
        <v>0</v>
      </c>
      <c r="N146" s="62"/>
      <c r="O146" s="62"/>
      <c r="P146" s="493"/>
      <c r="Q146" s="493"/>
      <c r="R146" s="77"/>
      <c r="S146" s="62"/>
      <c r="T146" s="309"/>
      <c r="V146" s="384">
        <f t="shared" si="21"/>
        <v>0</v>
      </c>
      <c r="AE146" s="384" t="e">
        <f t="shared" si="25"/>
        <v>#N/A</v>
      </c>
      <c r="AG146" s="384" t="s">
        <v>134</v>
      </c>
      <c r="AH146" s="384" t="e">
        <f t="shared" si="26"/>
        <v>#N/A</v>
      </c>
      <c r="AI146" s="384">
        <f t="shared" si="22"/>
        <v>0</v>
      </c>
      <c r="AJ146" s="384">
        <f t="shared" si="23"/>
        <v>0</v>
      </c>
      <c r="AR146" s="388">
        <v>45838</v>
      </c>
      <c r="AS146" s="388">
        <f t="shared" ca="1" si="27"/>
        <v>45547</v>
      </c>
      <c r="AT146" s="384">
        <f t="shared" ca="1" si="28"/>
        <v>9.6999999999999993</v>
      </c>
    </row>
    <row r="147" spans="1:46" ht="39.950000000000003" customHeight="1">
      <c r="A147" s="284"/>
      <c r="B147" s="287">
        <v>137</v>
      </c>
      <c r="C147" s="123"/>
      <c r="D147" s="123"/>
      <c r="E147" s="6"/>
      <c r="F147" s="6"/>
      <c r="G147" s="6"/>
      <c r="H147" s="29"/>
      <c r="I147" s="29"/>
      <c r="J147" s="29"/>
      <c r="K147" s="61"/>
      <c r="L147" s="6"/>
      <c r="M147" s="75">
        <f t="shared" si="24"/>
        <v>0</v>
      </c>
      <c r="N147" s="62"/>
      <c r="O147" s="62"/>
      <c r="P147" s="493"/>
      <c r="Q147" s="493"/>
      <c r="R147" s="77"/>
      <c r="S147" s="62"/>
      <c r="T147" s="309"/>
      <c r="V147" s="384">
        <f t="shared" si="21"/>
        <v>0</v>
      </c>
      <c r="AE147" s="384" t="e">
        <f t="shared" si="25"/>
        <v>#N/A</v>
      </c>
      <c r="AG147" s="384" t="s">
        <v>134</v>
      </c>
      <c r="AH147" s="384" t="e">
        <f t="shared" si="26"/>
        <v>#N/A</v>
      </c>
      <c r="AI147" s="384">
        <f t="shared" si="22"/>
        <v>0</v>
      </c>
      <c r="AJ147" s="384">
        <f t="shared" si="23"/>
        <v>0</v>
      </c>
      <c r="AR147" s="388">
        <v>45838</v>
      </c>
      <c r="AS147" s="388">
        <f t="shared" ca="1" si="27"/>
        <v>45547</v>
      </c>
      <c r="AT147" s="384">
        <f t="shared" ca="1" si="28"/>
        <v>9.6999999999999993</v>
      </c>
    </row>
    <row r="148" spans="1:46" ht="39.950000000000003" customHeight="1">
      <c r="A148" s="284"/>
      <c r="B148" s="287">
        <v>138</v>
      </c>
      <c r="C148" s="123"/>
      <c r="D148" s="123"/>
      <c r="E148" s="6"/>
      <c r="F148" s="6"/>
      <c r="G148" s="6"/>
      <c r="H148" s="29"/>
      <c r="I148" s="29"/>
      <c r="J148" s="29"/>
      <c r="K148" s="61"/>
      <c r="L148" s="6"/>
      <c r="M148" s="75">
        <f t="shared" si="24"/>
        <v>0</v>
      </c>
      <c r="N148" s="62"/>
      <c r="O148" s="62"/>
      <c r="P148" s="493"/>
      <c r="Q148" s="493"/>
      <c r="R148" s="77"/>
      <c r="S148" s="62"/>
      <c r="T148" s="309"/>
      <c r="V148" s="384">
        <f t="shared" si="21"/>
        <v>0</v>
      </c>
      <c r="AE148" s="384" t="e">
        <f t="shared" si="25"/>
        <v>#N/A</v>
      </c>
      <c r="AG148" s="384" t="s">
        <v>134</v>
      </c>
      <c r="AH148" s="384" t="e">
        <f t="shared" si="26"/>
        <v>#N/A</v>
      </c>
      <c r="AI148" s="384">
        <f t="shared" si="22"/>
        <v>0</v>
      </c>
      <c r="AJ148" s="384">
        <f t="shared" si="23"/>
        <v>0</v>
      </c>
      <c r="AR148" s="388">
        <v>45838</v>
      </c>
      <c r="AS148" s="388">
        <f t="shared" ca="1" si="27"/>
        <v>45547</v>
      </c>
      <c r="AT148" s="384">
        <f t="shared" ca="1" si="28"/>
        <v>9.6999999999999993</v>
      </c>
    </row>
    <row r="149" spans="1:46" ht="39.950000000000003" customHeight="1">
      <c r="A149" s="284"/>
      <c r="B149" s="287">
        <v>139</v>
      </c>
      <c r="C149" s="123"/>
      <c r="D149" s="123"/>
      <c r="E149" s="6"/>
      <c r="F149" s="6"/>
      <c r="G149" s="6"/>
      <c r="H149" s="29"/>
      <c r="I149" s="29"/>
      <c r="J149" s="29"/>
      <c r="K149" s="61"/>
      <c r="L149" s="6"/>
      <c r="M149" s="75">
        <f t="shared" si="24"/>
        <v>0</v>
      </c>
      <c r="N149" s="62"/>
      <c r="O149" s="62"/>
      <c r="P149" s="493"/>
      <c r="Q149" s="493"/>
      <c r="R149" s="77"/>
      <c r="S149" s="62"/>
      <c r="T149" s="309"/>
      <c r="V149" s="384">
        <f t="shared" si="21"/>
        <v>0</v>
      </c>
      <c r="AE149" s="384" t="e">
        <f t="shared" si="25"/>
        <v>#N/A</v>
      </c>
      <c r="AG149" s="384" t="s">
        <v>134</v>
      </c>
      <c r="AH149" s="384" t="e">
        <f t="shared" si="26"/>
        <v>#N/A</v>
      </c>
      <c r="AI149" s="384">
        <f t="shared" si="22"/>
        <v>0</v>
      </c>
      <c r="AJ149" s="384">
        <f t="shared" si="23"/>
        <v>0</v>
      </c>
      <c r="AR149" s="388">
        <v>45838</v>
      </c>
      <c r="AS149" s="388">
        <f t="shared" ca="1" si="27"/>
        <v>45547</v>
      </c>
      <c r="AT149" s="384">
        <f t="shared" ca="1" si="28"/>
        <v>9.6999999999999993</v>
      </c>
    </row>
    <row r="150" spans="1:46" ht="39.950000000000003" customHeight="1">
      <c r="A150" s="284"/>
      <c r="B150" s="287">
        <v>140</v>
      </c>
      <c r="C150" s="123"/>
      <c r="D150" s="123"/>
      <c r="E150" s="6"/>
      <c r="F150" s="6"/>
      <c r="G150" s="6"/>
      <c r="H150" s="29"/>
      <c r="I150" s="29"/>
      <c r="J150" s="29"/>
      <c r="K150" s="61"/>
      <c r="L150" s="6"/>
      <c r="M150" s="75">
        <f t="shared" si="24"/>
        <v>0</v>
      </c>
      <c r="N150" s="62"/>
      <c r="O150" s="62"/>
      <c r="P150" s="493"/>
      <c r="Q150" s="493"/>
      <c r="R150" s="77"/>
      <c r="S150" s="62"/>
      <c r="T150" s="309"/>
      <c r="V150" s="384">
        <f t="shared" si="21"/>
        <v>0</v>
      </c>
      <c r="AE150" s="384" t="e">
        <f t="shared" si="25"/>
        <v>#N/A</v>
      </c>
      <c r="AG150" s="384" t="s">
        <v>134</v>
      </c>
      <c r="AH150" s="384" t="e">
        <f t="shared" si="26"/>
        <v>#N/A</v>
      </c>
      <c r="AI150" s="384">
        <f t="shared" si="22"/>
        <v>0</v>
      </c>
      <c r="AJ150" s="384">
        <f t="shared" si="23"/>
        <v>0</v>
      </c>
      <c r="AR150" s="388">
        <v>45838</v>
      </c>
      <c r="AS150" s="388">
        <f t="shared" ca="1" si="27"/>
        <v>45547</v>
      </c>
      <c r="AT150" s="384">
        <f t="shared" ca="1" si="28"/>
        <v>9.6999999999999993</v>
      </c>
    </row>
    <row r="151" spans="1:46" ht="39.950000000000003" customHeight="1">
      <c r="A151" s="284"/>
      <c r="B151" s="287">
        <v>141</v>
      </c>
      <c r="C151" s="123"/>
      <c r="D151" s="123"/>
      <c r="E151" s="6"/>
      <c r="F151" s="6"/>
      <c r="G151" s="6"/>
      <c r="H151" s="29"/>
      <c r="I151" s="29"/>
      <c r="J151" s="29"/>
      <c r="K151" s="61"/>
      <c r="L151" s="6"/>
      <c r="M151" s="75">
        <f t="shared" si="24"/>
        <v>0</v>
      </c>
      <c r="N151" s="62"/>
      <c r="O151" s="62"/>
      <c r="P151" s="493"/>
      <c r="Q151" s="493"/>
      <c r="R151" s="77"/>
      <c r="S151" s="62"/>
      <c r="T151" s="309"/>
      <c r="V151" s="384">
        <f t="shared" si="21"/>
        <v>0</v>
      </c>
      <c r="AE151" s="384" t="e">
        <f t="shared" si="25"/>
        <v>#N/A</v>
      </c>
      <c r="AG151" s="384" t="s">
        <v>134</v>
      </c>
      <c r="AH151" s="384" t="e">
        <f t="shared" si="26"/>
        <v>#N/A</v>
      </c>
      <c r="AI151" s="384">
        <f t="shared" si="22"/>
        <v>0</v>
      </c>
      <c r="AJ151" s="384">
        <f t="shared" si="23"/>
        <v>0</v>
      </c>
      <c r="AR151" s="388">
        <v>45838</v>
      </c>
      <c r="AS151" s="388">
        <f t="shared" ca="1" si="27"/>
        <v>45547</v>
      </c>
      <c r="AT151" s="384">
        <f t="shared" ca="1" si="28"/>
        <v>9.6999999999999993</v>
      </c>
    </row>
    <row r="152" spans="1:46" ht="39.950000000000003" customHeight="1">
      <c r="A152" s="284"/>
      <c r="B152" s="287">
        <v>142</v>
      </c>
      <c r="C152" s="123"/>
      <c r="D152" s="123"/>
      <c r="E152" s="6"/>
      <c r="F152" s="6"/>
      <c r="G152" s="6"/>
      <c r="H152" s="29"/>
      <c r="I152" s="29"/>
      <c r="J152" s="29"/>
      <c r="K152" s="61"/>
      <c r="L152" s="6"/>
      <c r="M152" s="75">
        <f t="shared" si="24"/>
        <v>0</v>
      </c>
      <c r="N152" s="62"/>
      <c r="O152" s="62"/>
      <c r="P152" s="493"/>
      <c r="Q152" s="493"/>
      <c r="R152" s="77"/>
      <c r="S152" s="62"/>
      <c r="T152" s="309"/>
      <c r="V152" s="384">
        <f t="shared" si="21"/>
        <v>0</v>
      </c>
      <c r="AE152" s="384" t="e">
        <f t="shared" si="25"/>
        <v>#N/A</v>
      </c>
      <c r="AG152" s="384" t="s">
        <v>134</v>
      </c>
      <c r="AH152" s="384" t="e">
        <f t="shared" si="26"/>
        <v>#N/A</v>
      </c>
      <c r="AI152" s="384">
        <f t="shared" si="22"/>
        <v>0</v>
      </c>
      <c r="AJ152" s="384">
        <f t="shared" si="23"/>
        <v>0</v>
      </c>
      <c r="AR152" s="388">
        <v>45838</v>
      </c>
      <c r="AS152" s="388">
        <f t="shared" ca="1" si="27"/>
        <v>45547</v>
      </c>
      <c r="AT152" s="384">
        <f t="shared" ca="1" si="28"/>
        <v>9.6999999999999993</v>
      </c>
    </row>
    <row r="153" spans="1:46" ht="39.950000000000003" customHeight="1">
      <c r="A153" s="284"/>
      <c r="B153" s="287">
        <v>143</v>
      </c>
      <c r="C153" s="123"/>
      <c r="D153" s="123"/>
      <c r="E153" s="6"/>
      <c r="F153" s="6"/>
      <c r="G153" s="6"/>
      <c r="H153" s="29"/>
      <c r="I153" s="29"/>
      <c r="J153" s="29"/>
      <c r="K153" s="61"/>
      <c r="L153" s="6"/>
      <c r="M153" s="75">
        <f t="shared" si="24"/>
        <v>0</v>
      </c>
      <c r="N153" s="62"/>
      <c r="O153" s="62"/>
      <c r="P153" s="493"/>
      <c r="Q153" s="493"/>
      <c r="R153" s="77"/>
      <c r="S153" s="62"/>
      <c r="T153" s="309"/>
      <c r="V153" s="384">
        <f t="shared" si="21"/>
        <v>0</v>
      </c>
      <c r="AE153" s="384" t="e">
        <f t="shared" si="25"/>
        <v>#N/A</v>
      </c>
      <c r="AG153" s="384" t="s">
        <v>134</v>
      </c>
      <c r="AH153" s="384" t="e">
        <f t="shared" si="26"/>
        <v>#N/A</v>
      </c>
      <c r="AI153" s="384">
        <f t="shared" si="22"/>
        <v>0</v>
      </c>
      <c r="AJ153" s="384">
        <f t="shared" si="23"/>
        <v>0</v>
      </c>
      <c r="AR153" s="388">
        <v>45838</v>
      </c>
      <c r="AS153" s="388">
        <f t="shared" ca="1" si="27"/>
        <v>45547</v>
      </c>
      <c r="AT153" s="384">
        <f t="shared" ca="1" si="28"/>
        <v>9.6999999999999993</v>
      </c>
    </row>
    <row r="154" spans="1:46" ht="39.950000000000003" customHeight="1">
      <c r="A154" s="284"/>
      <c r="B154" s="287">
        <v>144</v>
      </c>
      <c r="C154" s="123"/>
      <c r="D154" s="123"/>
      <c r="E154" s="6"/>
      <c r="F154" s="6"/>
      <c r="G154" s="6"/>
      <c r="H154" s="29"/>
      <c r="I154" s="29"/>
      <c r="J154" s="29"/>
      <c r="K154" s="61"/>
      <c r="L154" s="6"/>
      <c r="M154" s="75">
        <f t="shared" si="24"/>
        <v>0</v>
      </c>
      <c r="N154" s="62"/>
      <c r="O154" s="62"/>
      <c r="P154" s="493"/>
      <c r="Q154" s="493"/>
      <c r="R154" s="77"/>
      <c r="S154" s="62"/>
      <c r="T154" s="309"/>
      <c r="V154" s="384">
        <f t="shared" si="21"/>
        <v>0</v>
      </c>
      <c r="AE154" s="384" t="e">
        <f t="shared" si="25"/>
        <v>#N/A</v>
      </c>
      <c r="AG154" s="384" t="s">
        <v>134</v>
      </c>
      <c r="AH154" s="384" t="e">
        <f t="shared" si="26"/>
        <v>#N/A</v>
      </c>
      <c r="AI154" s="384">
        <f t="shared" si="22"/>
        <v>0</v>
      </c>
      <c r="AJ154" s="384">
        <f t="shared" si="23"/>
        <v>0</v>
      </c>
      <c r="AR154" s="388">
        <v>45838</v>
      </c>
      <c r="AS154" s="388">
        <f t="shared" ca="1" si="27"/>
        <v>45547</v>
      </c>
      <c r="AT154" s="384">
        <f t="shared" ca="1" si="28"/>
        <v>9.6999999999999993</v>
      </c>
    </row>
    <row r="155" spans="1:46" ht="39.950000000000003" customHeight="1">
      <c r="A155" s="284"/>
      <c r="B155" s="287">
        <v>145</v>
      </c>
      <c r="C155" s="123"/>
      <c r="D155" s="123"/>
      <c r="E155" s="6"/>
      <c r="F155" s="6"/>
      <c r="G155" s="6"/>
      <c r="H155" s="29"/>
      <c r="I155" s="29"/>
      <c r="J155" s="29"/>
      <c r="K155" s="61"/>
      <c r="L155" s="6"/>
      <c r="M155" s="75">
        <f t="shared" si="24"/>
        <v>0</v>
      </c>
      <c r="N155" s="62"/>
      <c r="O155" s="62"/>
      <c r="P155" s="493"/>
      <c r="Q155" s="493"/>
      <c r="R155" s="77"/>
      <c r="S155" s="62"/>
      <c r="T155" s="309"/>
      <c r="V155" s="384">
        <f t="shared" si="21"/>
        <v>0</v>
      </c>
      <c r="AE155" s="384" t="e">
        <f t="shared" si="25"/>
        <v>#N/A</v>
      </c>
      <c r="AG155" s="384" t="s">
        <v>134</v>
      </c>
      <c r="AH155" s="384" t="e">
        <f t="shared" si="26"/>
        <v>#N/A</v>
      </c>
      <c r="AI155" s="384">
        <f t="shared" si="22"/>
        <v>0</v>
      </c>
      <c r="AJ155" s="384">
        <f t="shared" si="23"/>
        <v>0</v>
      </c>
      <c r="AR155" s="388">
        <v>45838</v>
      </c>
      <c r="AS155" s="388">
        <f t="shared" ca="1" si="27"/>
        <v>45547</v>
      </c>
      <c r="AT155" s="384">
        <f t="shared" ca="1" si="28"/>
        <v>9.6999999999999993</v>
      </c>
    </row>
    <row r="156" spans="1:46" ht="39.950000000000003" customHeight="1">
      <c r="A156" s="284"/>
      <c r="B156" s="287">
        <v>146</v>
      </c>
      <c r="C156" s="123"/>
      <c r="D156" s="123"/>
      <c r="E156" s="6"/>
      <c r="F156" s="6"/>
      <c r="G156" s="6"/>
      <c r="H156" s="29"/>
      <c r="I156" s="29"/>
      <c r="J156" s="29"/>
      <c r="K156" s="61"/>
      <c r="L156" s="6"/>
      <c r="M156" s="75">
        <f t="shared" si="24"/>
        <v>0</v>
      </c>
      <c r="N156" s="62"/>
      <c r="O156" s="62"/>
      <c r="P156" s="493"/>
      <c r="Q156" s="493"/>
      <c r="R156" s="77"/>
      <c r="S156" s="62"/>
      <c r="T156" s="309"/>
      <c r="V156" s="384">
        <f t="shared" si="21"/>
        <v>0</v>
      </c>
      <c r="AE156" s="384" t="e">
        <f t="shared" si="25"/>
        <v>#N/A</v>
      </c>
      <c r="AG156" s="384" t="s">
        <v>134</v>
      </c>
      <c r="AH156" s="384" t="e">
        <f t="shared" si="26"/>
        <v>#N/A</v>
      </c>
      <c r="AI156" s="384">
        <f t="shared" si="22"/>
        <v>0</v>
      </c>
      <c r="AJ156" s="384">
        <f t="shared" si="23"/>
        <v>0</v>
      </c>
      <c r="AR156" s="388">
        <v>45838</v>
      </c>
      <c r="AS156" s="388">
        <f t="shared" ca="1" si="27"/>
        <v>45547</v>
      </c>
      <c r="AT156" s="384">
        <f t="shared" ca="1" si="28"/>
        <v>9.6999999999999993</v>
      </c>
    </row>
    <row r="157" spans="1:46" ht="39.950000000000003" customHeight="1">
      <c r="A157" s="284"/>
      <c r="B157" s="287">
        <v>147</v>
      </c>
      <c r="C157" s="123"/>
      <c r="D157" s="123"/>
      <c r="E157" s="6"/>
      <c r="F157" s="6"/>
      <c r="G157" s="6"/>
      <c r="H157" s="29"/>
      <c r="I157" s="29"/>
      <c r="J157" s="29"/>
      <c r="K157" s="61"/>
      <c r="L157" s="6"/>
      <c r="M157" s="75">
        <f t="shared" si="24"/>
        <v>0</v>
      </c>
      <c r="N157" s="62"/>
      <c r="O157" s="62"/>
      <c r="P157" s="493"/>
      <c r="Q157" s="493"/>
      <c r="R157" s="77"/>
      <c r="S157" s="62"/>
      <c r="T157" s="309"/>
      <c r="V157" s="384">
        <f t="shared" si="21"/>
        <v>0</v>
      </c>
      <c r="AE157" s="384" t="e">
        <f t="shared" si="25"/>
        <v>#N/A</v>
      </c>
      <c r="AG157" s="384" t="s">
        <v>134</v>
      </c>
      <c r="AH157" s="384" t="e">
        <f t="shared" si="26"/>
        <v>#N/A</v>
      </c>
      <c r="AI157" s="384">
        <f t="shared" si="22"/>
        <v>0</v>
      </c>
      <c r="AJ157" s="384">
        <f t="shared" si="23"/>
        <v>0</v>
      </c>
      <c r="AR157" s="388">
        <v>45838</v>
      </c>
      <c r="AS157" s="388">
        <f t="shared" ca="1" si="27"/>
        <v>45547</v>
      </c>
      <c r="AT157" s="384">
        <f t="shared" ca="1" si="28"/>
        <v>9.6999999999999993</v>
      </c>
    </row>
    <row r="158" spans="1:46" ht="39.950000000000003" customHeight="1">
      <c r="A158" s="284"/>
      <c r="B158" s="287">
        <v>148</v>
      </c>
      <c r="C158" s="123"/>
      <c r="D158" s="123"/>
      <c r="E158" s="6"/>
      <c r="F158" s="6"/>
      <c r="G158" s="6"/>
      <c r="H158" s="29"/>
      <c r="I158" s="29"/>
      <c r="J158" s="29"/>
      <c r="K158" s="61"/>
      <c r="L158" s="6"/>
      <c r="M158" s="75">
        <f t="shared" si="24"/>
        <v>0</v>
      </c>
      <c r="N158" s="62"/>
      <c r="O158" s="62"/>
      <c r="P158" s="493"/>
      <c r="Q158" s="493"/>
      <c r="R158" s="77"/>
      <c r="S158" s="62"/>
      <c r="T158" s="309"/>
      <c r="V158" s="384">
        <f t="shared" si="21"/>
        <v>0</v>
      </c>
      <c r="AE158" s="384" t="e">
        <f t="shared" si="25"/>
        <v>#N/A</v>
      </c>
      <c r="AG158" s="384" t="s">
        <v>134</v>
      </c>
      <c r="AH158" s="384" t="e">
        <f t="shared" si="26"/>
        <v>#N/A</v>
      </c>
      <c r="AI158" s="384">
        <f t="shared" si="22"/>
        <v>0</v>
      </c>
      <c r="AJ158" s="384">
        <f t="shared" si="23"/>
        <v>0</v>
      </c>
      <c r="AR158" s="388">
        <v>45838</v>
      </c>
      <c r="AS158" s="388">
        <f t="shared" ca="1" si="27"/>
        <v>45547</v>
      </c>
      <c r="AT158" s="384">
        <f t="shared" ca="1" si="28"/>
        <v>9.6999999999999993</v>
      </c>
    </row>
    <row r="159" spans="1:46" ht="39.950000000000003" customHeight="1">
      <c r="A159" s="284"/>
      <c r="B159" s="287">
        <v>149</v>
      </c>
      <c r="C159" s="123"/>
      <c r="D159" s="123"/>
      <c r="E159" s="6"/>
      <c r="F159" s="6"/>
      <c r="G159" s="6"/>
      <c r="H159" s="29"/>
      <c r="I159" s="29"/>
      <c r="J159" s="29"/>
      <c r="K159" s="61"/>
      <c r="L159" s="6"/>
      <c r="M159" s="75">
        <f t="shared" si="24"/>
        <v>0</v>
      </c>
      <c r="N159" s="62"/>
      <c r="O159" s="62"/>
      <c r="P159" s="493"/>
      <c r="Q159" s="493"/>
      <c r="R159" s="77"/>
      <c r="S159" s="62"/>
      <c r="T159" s="309"/>
      <c r="V159" s="384">
        <f t="shared" si="21"/>
        <v>0</v>
      </c>
      <c r="AE159" s="384" t="e">
        <f t="shared" si="25"/>
        <v>#N/A</v>
      </c>
      <c r="AG159" s="384" t="s">
        <v>134</v>
      </c>
      <c r="AH159" s="384" t="e">
        <f t="shared" si="26"/>
        <v>#N/A</v>
      </c>
      <c r="AI159" s="384">
        <f t="shared" si="22"/>
        <v>0</v>
      </c>
      <c r="AJ159" s="384">
        <f t="shared" si="23"/>
        <v>0</v>
      </c>
      <c r="AR159" s="388">
        <v>45838</v>
      </c>
      <c r="AS159" s="388">
        <f t="shared" ca="1" si="27"/>
        <v>45547</v>
      </c>
      <c r="AT159" s="384">
        <f t="shared" ca="1" si="28"/>
        <v>9.6999999999999993</v>
      </c>
    </row>
    <row r="160" spans="1:46" ht="39.950000000000003" customHeight="1">
      <c r="A160" s="284"/>
      <c r="B160" s="287">
        <v>150</v>
      </c>
      <c r="C160" s="123"/>
      <c r="D160" s="123"/>
      <c r="E160" s="6"/>
      <c r="F160" s="6"/>
      <c r="G160" s="6"/>
      <c r="H160" s="29"/>
      <c r="I160" s="29"/>
      <c r="J160" s="29"/>
      <c r="K160" s="61"/>
      <c r="L160" s="6"/>
      <c r="M160" s="75">
        <f t="shared" si="24"/>
        <v>0</v>
      </c>
      <c r="N160" s="62"/>
      <c r="O160" s="62"/>
      <c r="P160" s="493"/>
      <c r="Q160" s="493"/>
      <c r="R160" s="77"/>
      <c r="S160" s="62"/>
      <c r="T160" s="309"/>
      <c r="V160" s="384">
        <f t="shared" si="21"/>
        <v>0</v>
      </c>
      <c r="AE160" s="384" t="e">
        <f t="shared" si="25"/>
        <v>#N/A</v>
      </c>
      <c r="AG160" s="384" t="s">
        <v>134</v>
      </c>
      <c r="AH160" s="384" t="e">
        <f t="shared" si="26"/>
        <v>#N/A</v>
      </c>
      <c r="AI160" s="384">
        <f t="shared" si="22"/>
        <v>0</v>
      </c>
      <c r="AJ160" s="384">
        <f t="shared" si="23"/>
        <v>0</v>
      </c>
      <c r="AR160" s="388">
        <v>45838</v>
      </c>
      <c r="AS160" s="388">
        <f t="shared" ca="1" si="27"/>
        <v>45547</v>
      </c>
      <c r="AT160" s="384">
        <f t="shared" ca="1" si="28"/>
        <v>9.6999999999999993</v>
      </c>
    </row>
    <row r="161" spans="1:46" ht="39.950000000000003" customHeight="1">
      <c r="A161" s="284"/>
      <c r="B161" s="287">
        <v>151</v>
      </c>
      <c r="C161" s="123"/>
      <c r="D161" s="123"/>
      <c r="E161" s="6"/>
      <c r="F161" s="6"/>
      <c r="G161" s="6"/>
      <c r="H161" s="29"/>
      <c r="I161" s="29"/>
      <c r="J161" s="29"/>
      <c r="K161" s="61"/>
      <c r="L161" s="6"/>
      <c r="M161" s="75">
        <f t="shared" si="24"/>
        <v>0</v>
      </c>
      <c r="N161" s="62"/>
      <c r="O161" s="62"/>
      <c r="P161" s="493"/>
      <c r="Q161" s="493"/>
      <c r="R161" s="77"/>
      <c r="S161" s="62"/>
      <c r="T161" s="309"/>
      <c r="V161" s="384">
        <f t="shared" si="21"/>
        <v>0</v>
      </c>
      <c r="AE161" s="384" t="e">
        <f t="shared" si="25"/>
        <v>#N/A</v>
      </c>
      <c r="AG161" s="384" t="s">
        <v>134</v>
      </c>
      <c r="AH161" s="384" t="e">
        <f t="shared" si="26"/>
        <v>#N/A</v>
      </c>
      <c r="AI161" s="384">
        <f t="shared" si="22"/>
        <v>0</v>
      </c>
      <c r="AJ161" s="384">
        <f t="shared" si="23"/>
        <v>0</v>
      </c>
      <c r="AR161" s="388">
        <v>45838</v>
      </c>
      <c r="AS161" s="388">
        <f t="shared" ca="1" si="27"/>
        <v>45547</v>
      </c>
      <c r="AT161" s="384">
        <f t="shared" ca="1" si="28"/>
        <v>9.6999999999999993</v>
      </c>
    </row>
    <row r="162" spans="1:46" ht="39.950000000000003" customHeight="1">
      <c r="A162" s="284"/>
      <c r="B162" s="287">
        <v>152</v>
      </c>
      <c r="C162" s="123"/>
      <c r="D162" s="123"/>
      <c r="E162" s="6"/>
      <c r="F162" s="6"/>
      <c r="G162" s="6"/>
      <c r="H162" s="29"/>
      <c r="I162" s="29"/>
      <c r="J162" s="29"/>
      <c r="K162" s="61"/>
      <c r="L162" s="6"/>
      <c r="M162" s="75">
        <f t="shared" si="24"/>
        <v>0</v>
      </c>
      <c r="N162" s="62"/>
      <c r="O162" s="62"/>
      <c r="P162" s="493"/>
      <c r="Q162" s="493"/>
      <c r="R162" s="77"/>
      <c r="S162" s="62"/>
      <c r="T162" s="309"/>
      <c r="V162" s="384">
        <f t="shared" si="21"/>
        <v>0</v>
      </c>
      <c r="AE162" s="384" t="e">
        <f t="shared" si="25"/>
        <v>#N/A</v>
      </c>
      <c r="AG162" s="384" t="s">
        <v>134</v>
      </c>
      <c r="AH162" s="384" t="e">
        <f t="shared" si="26"/>
        <v>#N/A</v>
      </c>
      <c r="AI162" s="384">
        <f t="shared" si="22"/>
        <v>0</v>
      </c>
      <c r="AJ162" s="384">
        <f t="shared" si="23"/>
        <v>0</v>
      </c>
      <c r="AR162" s="388">
        <v>45838</v>
      </c>
      <c r="AS162" s="388">
        <f t="shared" ca="1" si="27"/>
        <v>45547</v>
      </c>
      <c r="AT162" s="384">
        <f t="shared" ca="1" si="28"/>
        <v>9.6999999999999993</v>
      </c>
    </row>
    <row r="163" spans="1:46" ht="39.950000000000003" customHeight="1">
      <c r="A163" s="284"/>
      <c r="B163" s="287">
        <v>153</v>
      </c>
      <c r="C163" s="123"/>
      <c r="D163" s="123"/>
      <c r="E163" s="6"/>
      <c r="F163" s="6"/>
      <c r="G163" s="6"/>
      <c r="H163" s="29"/>
      <c r="I163" s="29"/>
      <c r="J163" s="29"/>
      <c r="K163" s="61"/>
      <c r="L163" s="6"/>
      <c r="M163" s="75">
        <f t="shared" si="24"/>
        <v>0</v>
      </c>
      <c r="N163" s="62"/>
      <c r="O163" s="62"/>
      <c r="P163" s="493"/>
      <c r="Q163" s="493"/>
      <c r="R163" s="77"/>
      <c r="S163" s="62"/>
      <c r="T163" s="309"/>
      <c r="V163" s="384">
        <f t="shared" si="21"/>
        <v>0</v>
      </c>
      <c r="AE163" s="384" t="e">
        <f t="shared" si="25"/>
        <v>#N/A</v>
      </c>
      <c r="AG163" s="384" t="s">
        <v>134</v>
      </c>
      <c r="AH163" s="384" t="e">
        <f t="shared" si="26"/>
        <v>#N/A</v>
      </c>
      <c r="AI163" s="384">
        <f t="shared" si="22"/>
        <v>0</v>
      </c>
      <c r="AJ163" s="384">
        <f t="shared" si="23"/>
        <v>0</v>
      </c>
      <c r="AR163" s="388">
        <v>45838</v>
      </c>
      <c r="AS163" s="388">
        <f t="shared" ca="1" si="27"/>
        <v>45547</v>
      </c>
      <c r="AT163" s="384">
        <f t="shared" ca="1" si="28"/>
        <v>9.6999999999999993</v>
      </c>
    </row>
    <row r="164" spans="1:46" ht="39.950000000000003" customHeight="1">
      <c r="A164" s="284"/>
      <c r="B164" s="287">
        <v>154</v>
      </c>
      <c r="C164" s="123"/>
      <c r="D164" s="123"/>
      <c r="E164" s="6"/>
      <c r="F164" s="6"/>
      <c r="G164" s="6"/>
      <c r="H164" s="29"/>
      <c r="I164" s="29"/>
      <c r="J164" s="29"/>
      <c r="K164" s="61"/>
      <c r="L164" s="6"/>
      <c r="M164" s="75">
        <f t="shared" si="24"/>
        <v>0</v>
      </c>
      <c r="N164" s="62"/>
      <c r="O164" s="62"/>
      <c r="P164" s="493"/>
      <c r="Q164" s="493"/>
      <c r="R164" s="77"/>
      <c r="S164" s="62"/>
      <c r="T164" s="309"/>
      <c r="V164" s="384">
        <f t="shared" si="21"/>
        <v>0</v>
      </c>
      <c r="AE164" s="384" t="e">
        <f t="shared" si="25"/>
        <v>#N/A</v>
      </c>
      <c r="AG164" s="384" t="s">
        <v>134</v>
      </c>
      <c r="AH164" s="384" t="e">
        <f t="shared" si="26"/>
        <v>#N/A</v>
      </c>
      <c r="AI164" s="384">
        <f t="shared" si="22"/>
        <v>0</v>
      </c>
      <c r="AJ164" s="384">
        <f t="shared" si="23"/>
        <v>0</v>
      </c>
      <c r="AR164" s="388">
        <v>45838</v>
      </c>
      <c r="AS164" s="388">
        <f t="shared" ca="1" si="27"/>
        <v>45547</v>
      </c>
      <c r="AT164" s="384">
        <f t="shared" ca="1" si="28"/>
        <v>9.6999999999999993</v>
      </c>
    </row>
    <row r="165" spans="1:46" ht="39.950000000000003" customHeight="1">
      <c r="A165" s="284"/>
      <c r="B165" s="287">
        <v>155</v>
      </c>
      <c r="C165" s="123"/>
      <c r="D165" s="123"/>
      <c r="E165" s="6"/>
      <c r="F165" s="6"/>
      <c r="G165" s="6"/>
      <c r="H165" s="29"/>
      <c r="I165" s="29"/>
      <c r="J165" s="29"/>
      <c r="K165" s="61"/>
      <c r="L165" s="6"/>
      <c r="M165" s="75">
        <f t="shared" si="24"/>
        <v>0</v>
      </c>
      <c r="N165" s="62"/>
      <c r="O165" s="62"/>
      <c r="P165" s="493"/>
      <c r="Q165" s="493"/>
      <c r="R165" s="77"/>
      <c r="S165" s="62"/>
      <c r="T165" s="309"/>
      <c r="V165" s="384">
        <f t="shared" si="21"/>
        <v>0</v>
      </c>
      <c r="AE165" s="384" t="e">
        <f t="shared" si="25"/>
        <v>#N/A</v>
      </c>
      <c r="AG165" s="384" t="s">
        <v>134</v>
      </c>
      <c r="AH165" s="384" t="e">
        <f t="shared" si="26"/>
        <v>#N/A</v>
      </c>
      <c r="AI165" s="384">
        <f t="shared" si="22"/>
        <v>0</v>
      </c>
      <c r="AJ165" s="384">
        <f t="shared" si="23"/>
        <v>0</v>
      </c>
      <c r="AR165" s="388">
        <v>45838</v>
      </c>
      <c r="AS165" s="388">
        <f t="shared" ca="1" si="27"/>
        <v>45547</v>
      </c>
      <c r="AT165" s="384">
        <f t="shared" ca="1" si="28"/>
        <v>9.6999999999999993</v>
      </c>
    </row>
    <row r="166" spans="1:46" ht="39.950000000000003" customHeight="1">
      <c r="A166" s="284"/>
      <c r="B166" s="287">
        <v>156</v>
      </c>
      <c r="C166" s="123"/>
      <c r="D166" s="123"/>
      <c r="E166" s="6"/>
      <c r="F166" s="6"/>
      <c r="G166" s="6"/>
      <c r="H166" s="29"/>
      <c r="I166" s="29"/>
      <c r="J166" s="29"/>
      <c r="K166" s="61"/>
      <c r="L166" s="6"/>
      <c r="M166" s="75">
        <f t="shared" si="24"/>
        <v>0</v>
      </c>
      <c r="N166" s="62"/>
      <c r="O166" s="62"/>
      <c r="P166" s="493"/>
      <c r="Q166" s="493"/>
      <c r="R166" s="77"/>
      <c r="S166" s="62"/>
      <c r="T166" s="309"/>
      <c r="V166" s="384">
        <f t="shared" si="21"/>
        <v>0</v>
      </c>
      <c r="AE166" s="384" t="e">
        <f t="shared" si="25"/>
        <v>#N/A</v>
      </c>
      <c r="AG166" s="384" t="s">
        <v>134</v>
      </c>
      <c r="AH166" s="384" t="e">
        <f t="shared" si="26"/>
        <v>#N/A</v>
      </c>
      <c r="AI166" s="384">
        <f t="shared" si="22"/>
        <v>0</v>
      </c>
      <c r="AJ166" s="384">
        <f t="shared" si="23"/>
        <v>0</v>
      </c>
      <c r="AR166" s="388">
        <v>45838</v>
      </c>
      <c r="AS166" s="388">
        <f t="shared" ca="1" si="27"/>
        <v>45547</v>
      </c>
      <c r="AT166" s="384">
        <f t="shared" ca="1" si="28"/>
        <v>9.6999999999999993</v>
      </c>
    </row>
    <row r="167" spans="1:46" ht="39.950000000000003" customHeight="1">
      <c r="A167" s="284"/>
      <c r="B167" s="287">
        <v>157</v>
      </c>
      <c r="C167" s="123"/>
      <c r="D167" s="123"/>
      <c r="E167" s="6"/>
      <c r="F167" s="6"/>
      <c r="G167" s="6"/>
      <c r="H167" s="29"/>
      <c r="I167" s="29"/>
      <c r="J167" s="29"/>
      <c r="K167" s="61"/>
      <c r="L167" s="6"/>
      <c r="M167" s="75">
        <f t="shared" si="24"/>
        <v>0</v>
      </c>
      <c r="N167" s="62"/>
      <c r="O167" s="62"/>
      <c r="P167" s="493"/>
      <c r="Q167" s="493"/>
      <c r="R167" s="77"/>
      <c r="S167" s="62"/>
      <c r="T167" s="309"/>
      <c r="V167" s="384">
        <f t="shared" si="21"/>
        <v>0</v>
      </c>
      <c r="AE167" s="384" t="e">
        <f t="shared" si="25"/>
        <v>#N/A</v>
      </c>
      <c r="AG167" s="384" t="s">
        <v>134</v>
      </c>
      <c r="AH167" s="384" t="e">
        <f t="shared" si="26"/>
        <v>#N/A</v>
      </c>
      <c r="AI167" s="384">
        <f t="shared" si="22"/>
        <v>0</v>
      </c>
      <c r="AJ167" s="384">
        <f t="shared" si="23"/>
        <v>0</v>
      </c>
      <c r="AR167" s="388">
        <v>45838</v>
      </c>
      <c r="AS167" s="388">
        <f t="shared" ca="1" si="27"/>
        <v>45547</v>
      </c>
      <c r="AT167" s="384">
        <f t="shared" ca="1" si="28"/>
        <v>9.6999999999999993</v>
      </c>
    </row>
    <row r="168" spans="1:46" ht="39.950000000000003" customHeight="1">
      <c r="A168" s="284"/>
      <c r="B168" s="287">
        <v>158</v>
      </c>
      <c r="C168" s="123"/>
      <c r="D168" s="123"/>
      <c r="E168" s="6"/>
      <c r="F168" s="6"/>
      <c r="G168" s="6"/>
      <c r="H168" s="29"/>
      <c r="I168" s="29"/>
      <c r="J168" s="29"/>
      <c r="K168" s="61"/>
      <c r="L168" s="6"/>
      <c r="M168" s="75">
        <f t="shared" si="24"/>
        <v>0</v>
      </c>
      <c r="N168" s="62"/>
      <c r="O168" s="62"/>
      <c r="P168" s="493"/>
      <c r="Q168" s="493"/>
      <c r="R168" s="77"/>
      <c r="S168" s="62"/>
      <c r="T168" s="309"/>
      <c r="V168" s="384">
        <f t="shared" si="21"/>
        <v>0</v>
      </c>
      <c r="AE168" s="384" t="e">
        <f t="shared" si="25"/>
        <v>#N/A</v>
      </c>
      <c r="AG168" s="384" t="s">
        <v>134</v>
      </c>
      <c r="AH168" s="384" t="e">
        <f t="shared" si="26"/>
        <v>#N/A</v>
      </c>
      <c r="AI168" s="384">
        <f t="shared" si="22"/>
        <v>0</v>
      </c>
      <c r="AJ168" s="384">
        <f t="shared" si="23"/>
        <v>0</v>
      </c>
      <c r="AR168" s="388">
        <v>45838</v>
      </c>
      <c r="AS168" s="388">
        <f t="shared" ca="1" si="27"/>
        <v>45547</v>
      </c>
      <c r="AT168" s="384">
        <f t="shared" ca="1" si="28"/>
        <v>9.6999999999999993</v>
      </c>
    </row>
    <row r="169" spans="1:46" ht="39.950000000000003" customHeight="1">
      <c r="A169" s="284"/>
      <c r="B169" s="287">
        <v>159</v>
      </c>
      <c r="C169" s="123"/>
      <c r="D169" s="123"/>
      <c r="E169" s="6"/>
      <c r="F169" s="6"/>
      <c r="G169" s="6"/>
      <c r="H169" s="29"/>
      <c r="I169" s="29"/>
      <c r="J169" s="29"/>
      <c r="K169" s="61"/>
      <c r="L169" s="6"/>
      <c r="M169" s="75">
        <f t="shared" si="24"/>
        <v>0</v>
      </c>
      <c r="N169" s="62"/>
      <c r="O169" s="62"/>
      <c r="P169" s="493"/>
      <c r="Q169" s="493"/>
      <c r="R169" s="77"/>
      <c r="S169" s="62"/>
      <c r="T169" s="309"/>
      <c r="V169" s="384">
        <f t="shared" si="21"/>
        <v>0</v>
      </c>
      <c r="AE169" s="384" t="e">
        <f t="shared" si="25"/>
        <v>#N/A</v>
      </c>
      <c r="AG169" s="384" t="s">
        <v>134</v>
      </c>
      <c r="AH169" s="384" t="e">
        <f t="shared" si="26"/>
        <v>#N/A</v>
      </c>
      <c r="AI169" s="384">
        <f t="shared" si="22"/>
        <v>0</v>
      </c>
      <c r="AJ169" s="384">
        <f t="shared" si="23"/>
        <v>0</v>
      </c>
      <c r="AR169" s="388">
        <v>45838</v>
      </c>
      <c r="AS169" s="388">
        <f t="shared" ca="1" si="27"/>
        <v>45547</v>
      </c>
      <c r="AT169" s="384">
        <f t="shared" ca="1" si="28"/>
        <v>9.6999999999999993</v>
      </c>
    </row>
    <row r="170" spans="1:46" ht="39.950000000000003" customHeight="1">
      <c r="A170" s="284"/>
      <c r="B170" s="287">
        <v>160</v>
      </c>
      <c r="C170" s="123"/>
      <c r="D170" s="123"/>
      <c r="E170" s="6"/>
      <c r="F170" s="6"/>
      <c r="G170" s="6"/>
      <c r="H170" s="29"/>
      <c r="I170" s="29"/>
      <c r="J170" s="29"/>
      <c r="K170" s="61"/>
      <c r="L170" s="6"/>
      <c r="M170" s="75">
        <f t="shared" si="24"/>
        <v>0</v>
      </c>
      <c r="N170" s="62"/>
      <c r="O170" s="62"/>
      <c r="P170" s="493"/>
      <c r="Q170" s="493"/>
      <c r="R170" s="77"/>
      <c r="S170" s="62"/>
      <c r="T170" s="309"/>
      <c r="V170" s="384">
        <f t="shared" si="21"/>
        <v>0</v>
      </c>
      <c r="AE170" s="384" t="e">
        <f t="shared" si="25"/>
        <v>#N/A</v>
      </c>
      <c r="AG170" s="384" t="s">
        <v>134</v>
      </c>
      <c r="AH170" s="384" t="e">
        <f t="shared" si="26"/>
        <v>#N/A</v>
      </c>
      <c r="AI170" s="384">
        <f t="shared" si="22"/>
        <v>0</v>
      </c>
      <c r="AJ170" s="384">
        <f t="shared" si="23"/>
        <v>0</v>
      </c>
      <c r="AR170" s="388">
        <v>45838</v>
      </c>
      <c r="AS170" s="388">
        <f t="shared" ca="1" si="27"/>
        <v>45547</v>
      </c>
      <c r="AT170" s="384">
        <f t="shared" ca="1" si="28"/>
        <v>9.6999999999999993</v>
      </c>
    </row>
    <row r="171" spans="1:46" ht="39.950000000000003" customHeight="1">
      <c r="A171" s="284"/>
      <c r="B171" s="287">
        <v>161</v>
      </c>
      <c r="C171" s="123"/>
      <c r="D171" s="123"/>
      <c r="E171" s="6"/>
      <c r="F171" s="6"/>
      <c r="G171" s="6"/>
      <c r="H171" s="29"/>
      <c r="I171" s="29"/>
      <c r="J171" s="29"/>
      <c r="K171" s="61"/>
      <c r="L171" s="6"/>
      <c r="M171" s="75">
        <f t="shared" si="24"/>
        <v>0</v>
      </c>
      <c r="N171" s="62"/>
      <c r="O171" s="62"/>
      <c r="P171" s="493"/>
      <c r="Q171" s="493"/>
      <c r="R171" s="77"/>
      <c r="S171" s="62"/>
      <c r="T171" s="309"/>
      <c r="V171" s="384">
        <f t="shared" si="21"/>
        <v>0</v>
      </c>
      <c r="AE171" s="384" t="e">
        <f t="shared" si="25"/>
        <v>#N/A</v>
      </c>
      <c r="AG171" s="384" t="s">
        <v>134</v>
      </c>
      <c r="AH171" s="384" t="e">
        <f t="shared" si="26"/>
        <v>#N/A</v>
      </c>
      <c r="AI171" s="384">
        <f t="shared" ref="AI171:AI200" si="29">VLOOKUP(I171,$AN$11:$AO$15,2,FALSE)</f>
        <v>0</v>
      </c>
      <c r="AJ171" s="384">
        <f t="shared" ref="AJ171:AJ200" si="30">VLOOKUP(J171,$AP$11:$AQ$13,2,FALSE)</f>
        <v>0</v>
      </c>
      <c r="AR171" s="388">
        <v>45838</v>
      </c>
      <c r="AS171" s="388">
        <f t="shared" ca="1" si="27"/>
        <v>45547</v>
      </c>
      <c r="AT171" s="384">
        <f t="shared" ca="1" si="28"/>
        <v>9.6999999999999993</v>
      </c>
    </row>
    <row r="172" spans="1:46" ht="39.950000000000003" customHeight="1">
      <c r="A172" s="284"/>
      <c r="B172" s="287">
        <v>162</v>
      </c>
      <c r="C172" s="123"/>
      <c r="D172" s="123"/>
      <c r="E172" s="6"/>
      <c r="F172" s="6"/>
      <c r="G172" s="6"/>
      <c r="H172" s="29"/>
      <c r="I172" s="29"/>
      <c r="J172" s="29"/>
      <c r="K172" s="61"/>
      <c r="L172" s="6"/>
      <c r="M172" s="75">
        <f t="shared" si="24"/>
        <v>0</v>
      </c>
      <c r="N172" s="62"/>
      <c r="O172" s="62"/>
      <c r="P172" s="493"/>
      <c r="Q172" s="493"/>
      <c r="R172" s="77"/>
      <c r="S172" s="62"/>
      <c r="T172" s="309"/>
      <c r="V172" s="384">
        <f t="shared" si="21"/>
        <v>0</v>
      </c>
      <c r="AE172" s="384" t="e">
        <f t="shared" si="25"/>
        <v>#N/A</v>
      </c>
      <c r="AG172" s="384" t="s">
        <v>134</v>
      </c>
      <c r="AH172" s="384" t="e">
        <f t="shared" si="26"/>
        <v>#N/A</v>
      </c>
      <c r="AI172" s="384">
        <f t="shared" si="29"/>
        <v>0</v>
      </c>
      <c r="AJ172" s="384">
        <f t="shared" si="30"/>
        <v>0</v>
      </c>
      <c r="AR172" s="388">
        <v>45838</v>
      </c>
      <c r="AS172" s="388">
        <f t="shared" ca="1" si="27"/>
        <v>45547</v>
      </c>
      <c r="AT172" s="384">
        <f t="shared" ca="1" si="28"/>
        <v>9.6999999999999993</v>
      </c>
    </row>
    <row r="173" spans="1:46" ht="39.950000000000003" customHeight="1">
      <c r="A173" s="284"/>
      <c r="B173" s="287">
        <v>163</v>
      </c>
      <c r="C173" s="123"/>
      <c r="D173" s="123"/>
      <c r="E173" s="6"/>
      <c r="F173" s="6"/>
      <c r="G173" s="6"/>
      <c r="H173" s="29"/>
      <c r="I173" s="29"/>
      <c r="J173" s="29"/>
      <c r="K173" s="61"/>
      <c r="L173" s="6"/>
      <c r="M173" s="75">
        <f t="shared" si="24"/>
        <v>0</v>
      </c>
      <c r="N173" s="62"/>
      <c r="O173" s="62"/>
      <c r="P173" s="493"/>
      <c r="Q173" s="493"/>
      <c r="R173" s="77"/>
      <c r="S173" s="62"/>
      <c r="T173" s="309"/>
      <c r="V173" s="384">
        <f t="shared" si="21"/>
        <v>0</v>
      </c>
      <c r="AE173" s="384" t="e">
        <f t="shared" si="25"/>
        <v>#N/A</v>
      </c>
      <c r="AG173" s="384" t="s">
        <v>134</v>
      </c>
      <c r="AH173" s="384" t="e">
        <f t="shared" si="26"/>
        <v>#N/A</v>
      </c>
      <c r="AI173" s="384">
        <f t="shared" si="29"/>
        <v>0</v>
      </c>
      <c r="AJ173" s="384">
        <f t="shared" si="30"/>
        <v>0</v>
      </c>
      <c r="AR173" s="388">
        <v>45838</v>
      </c>
      <c r="AS173" s="388">
        <f t="shared" ca="1" si="27"/>
        <v>45547</v>
      </c>
      <c r="AT173" s="384">
        <f t="shared" ca="1" si="28"/>
        <v>9.6999999999999993</v>
      </c>
    </row>
    <row r="174" spans="1:46" ht="39.950000000000003" customHeight="1">
      <c r="A174" s="284"/>
      <c r="B174" s="287">
        <v>164</v>
      </c>
      <c r="C174" s="123"/>
      <c r="D174" s="123"/>
      <c r="E174" s="6"/>
      <c r="F174" s="6"/>
      <c r="G174" s="6"/>
      <c r="H174" s="29"/>
      <c r="I174" s="29"/>
      <c r="J174" s="29"/>
      <c r="K174" s="61"/>
      <c r="L174" s="6"/>
      <c r="M174" s="75">
        <f t="shared" si="24"/>
        <v>0</v>
      </c>
      <c r="N174" s="62"/>
      <c r="O174" s="62"/>
      <c r="P174" s="493"/>
      <c r="Q174" s="493"/>
      <c r="R174" s="77"/>
      <c r="S174" s="62"/>
      <c r="T174" s="309"/>
      <c r="V174" s="384">
        <f t="shared" si="21"/>
        <v>0</v>
      </c>
      <c r="AE174" s="384" t="e">
        <f t="shared" si="25"/>
        <v>#N/A</v>
      </c>
      <c r="AG174" s="384" t="s">
        <v>134</v>
      </c>
      <c r="AH174" s="384" t="e">
        <f t="shared" si="26"/>
        <v>#N/A</v>
      </c>
      <c r="AI174" s="384">
        <f t="shared" si="29"/>
        <v>0</v>
      </c>
      <c r="AJ174" s="384">
        <f t="shared" si="30"/>
        <v>0</v>
      </c>
      <c r="AR174" s="388">
        <v>45838</v>
      </c>
      <c r="AS174" s="388">
        <f t="shared" ca="1" si="27"/>
        <v>45547</v>
      </c>
      <c r="AT174" s="384">
        <f t="shared" ca="1" si="28"/>
        <v>9.6999999999999993</v>
      </c>
    </row>
    <row r="175" spans="1:46" ht="39.950000000000003" customHeight="1">
      <c r="A175" s="284"/>
      <c r="B175" s="287">
        <v>165</v>
      </c>
      <c r="C175" s="123"/>
      <c r="D175" s="123"/>
      <c r="E175" s="6"/>
      <c r="F175" s="6"/>
      <c r="G175" s="6"/>
      <c r="H175" s="29"/>
      <c r="I175" s="29"/>
      <c r="J175" s="29"/>
      <c r="K175" s="61"/>
      <c r="L175" s="6"/>
      <c r="M175" s="75">
        <f t="shared" si="24"/>
        <v>0</v>
      </c>
      <c r="N175" s="62"/>
      <c r="O175" s="62"/>
      <c r="P175" s="493"/>
      <c r="Q175" s="493"/>
      <c r="R175" s="77"/>
      <c r="S175" s="62"/>
      <c r="T175" s="309"/>
      <c r="V175" s="384">
        <f t="shared" si="21"/>
        <v>0</v>
      </c>
      <c r="AE175" s="384" t="e">
        <f t="shared" si="25"/>
        <v>#N/A</v>
      </c>
      <c r="AG175" s="384" t="s">
        <v>134</v>
      </c>
      <c r="AH175" s="384" t="e">
        <f t="shared" si="26"/>
        <v>#N/A</v>
      </c>
      <c r="AI175" s="384">
        <f t="shared" si="29"/>
        <v>0</v>
      </c>
      <c r="AJ175" s="384">
        <f t="shared" si="30"/>
        <v>0</v>
      </c>
      <c r="AR175" s="388">
        <v>45838</v>
      </c>
      <c r="AS175" s="388">
        <f t="shared" ca="1" si="27"/>
        <v>45547</v>
      </c>
      <c r="AT175" s="384">
        <f t="shared" ca="1" si="28"/>
        <v>9.6999999999999993</v>
      </c>
    </row>
    <row r="176" spans="1:46" ht="39.950000000000003" customHeight="1">
      <c r="A176" s="284"/>
      <c r="B176" s="287">
        <v>166</v>
      </c>
      <c r="C176" s="123"/>
      <c r="D176" s="123"/>
      <c r="E176" s="6"/>
      <c r="F176" s="6"/>
      <c r="G176" s="6"/>
      <c r="H176" s="29"/>
      <c r="I176" s="29"/>
      <c r="J176" s="29"/>
      <c r="K176" s="61"/>
      <c r="L176" s="6"/>
      <c r="M176" s="75">
        <f t="shared" si="24"/>
        <v>0</v>
      </c>
      <c r="N176" s="62"/>
      <c r="O176" s="62"/>
      <c r="P176" s="493"/>
      <c r="Q176" s="493"/>
      <c r="R176" s="77"/>
      <c r="S176" s="62"/>
      <c r="T176" s="309"/>
      <c r="V176" s="384">
        <f t="shared" si="21"/>
        <v>0</v>
      </c>
      <c r="AE176" s="384" t="e">
        <f t="shared" si="25"/>
        <v>#N/A</v>
      </c>
      <c r="AG176" s="384" t="s">
        <v>134</v>
      </c>
      <c r="AH176" s="384" t="e">
        <f t="shared" si="26"/>
        <v>#N/A</v>
      </c>
      <c r="AI176" s="384">
        <f t="shared" si="29"/>
        <v>0</v>
      </c>
      <c r="AJ176" s="384">
        <f t="shared" si="30"/>
        <v>0</v>
      </c>
      <c r="AR176" s="388">
        <v>45838</v>
      </c>
      <c r="AS176" s="388">
        <f t="shared" ca="1" si="27"/>
        <v>45547</v>
      </c>
      <c r="AT176" s="384">
        <f t="shared" ca="1" si="28"/>
        <v>9.6999999999999993</v>
      </c>
    </row>
    <row r="177" spans="1:46" ht="39.950000000000003" customHeight="1">
      <c r="A177" s="284"/>
      <c r="B177" s="287">
        <v>167</v>
      </c>
      <c r="C177" s="123"/>
      <c r="D177" s="123"/>
      <c r="E177" s="6"/>
      <c r="F177" s="6"/>
      <c r="G177" s="6"/>
      <c r="H177" s="29"/>
      <c r="I177" s="29"/>
      <c r="J177" s="29"/>
      <c r="K177" s="61"/>
      <c r="L177" s="6"/>
      <c r="M177" s="75">
        <f t="shared" si="24"/>
        <v>0</v>
      </c>
      <c r="N177" s="62"/>
      <c r="O177" s="62"/>
      <c r="P177" s="493"/>
      <c r="Q177" s="493"/>
      <c r="R177" s="77"/>
      <c r="S177" s="62"/>
      <c r="T177" s="309"/>
      <c r="V177" s="384">
        <f t="shared" si="21"/>
        <v>0</v>
      </c>
      <c r="AE177" s="384" t="e">
        <f t="shared" si="25"/>
        <v>#N/A</v>
      </c>
      <c r="AG177" s="384" t="s">
        <v>134</v>
      </c>
      <c r="AH177" s="384" t="e">
        <f t="shared" si="26"/>
        <v>#N/A</v>
      </c>
      <c r="AI177" s="384">
        <f t="shared" si="29"/>
        <v>0</v>
      </c>
      <c r="AJ177" s="384">
        <f t="shared" si="30"/>
        <v>0</v>
      </c>
      <c r="AR177" s="388">
        <v>45838</v>
      </c>
      <c r="AS177" s="388">
        <f t="shared" ca="1" si="27"/>
        <v>45547</v>
      </c>
      <c r="AT177" s="384">
        <f t="shared" ca="1" si="28"/>
        <v>9.6999999999999993</v>
      </c>
    </row>
    <row r="178" spans="1:46" ht="39.950000000000003" customHeight="1">
      <c r="A178" s="284"/>
      <c r="B178" s="287">
        <v>168</v>
      </c>
      <c r="C178" s="123"/>
      <c r="D178" s="123"/>
      <c r="E178" s="6"/>
      <c r="F178" s="6"/>
      <c r="G178" s="6"/>
      <c r="H178" s="29"/>
      <c r="I178" s="29"/>
      <c r="J178" s="29"/>
      <c r="K178" s="61"/>
      <c r="L178" s="6"/>
      <c r="M178" s="75">
        <f t="shared" si="24"/>
        <v>0</v>
      </c>
      <c r="N178" s="62"/>
      <c r="O178" s="62"/>
      <c r="P178" s="493"/>
      <c r="Q178" s="493"/>
      <c r="R178" s="77"/>
      <c r="S178" s="62"/>
      <c r="T178" s="309"/>
      <c r="V178" s="384">
        <f t="shared" si="21"/>
        <v>0</v>
      </c>
      <c r="AE178" s="384" t="e">
        <f t="shared" si="25"/>
        <v>#N/A</v>
      </c>
      <c r="AG178" s="384" t="s">
        <v>134</v>
      </c>
      <c r="AH178" s="384" t="e">
        <f t="shared" si="26"/>
        <v>#N/A</v>
      </c>
      <c r="AI178" s="384">
        <f t="shared" si="29"/>
        <v>0</v>
      </c>
      <c r="AJ178" s="384">
        <f t="shared" si="30"/>
        <v>0</v>
      </c>
      <c r="AR178" s="388">
        <v>45838</v>
      </c>
      <c r="AS178" s="388">
        <f t="shared" ca="1" si="27"/>
        <v>45547</v>
      </c>
      <c r="AT178" s="384">
        <f t="shared" ca="1" si="28"/>
        <v>9.6999999999999993</v>
      </c>
    </row>
    <row r="179" spans="1:46" ht="39.950000000000003" customHeight="1">
      <c r="A179" s="284"/>
      <c r="B179" s="287">
        <v>169</v>
      </c>
      <c r="C179" s="123"/>
      <c r="D179" s="123"/>
      <c r="E179" s="6"/>
      <c r="F179" s="6"/>
      <c r="G179" s="6"/>
      <c r="H179" s="29"/>
      <c r="I179" s="29"/>
      <c r="J179" s="29"/>
      <c r="K179" s="61"/>
      <c r="L179" s="6"/>
      <c r="M179" s="75">
        <f t="shared" si="24"/>
        <v>0</v>
      </c>
      <c r="N179" s="62"/>
      <c r="O179" s="62"/>
      <c r="P179" s="493"/>
      <c r="Q179" s="493"/>
      <c r="R179" s="77"/>
      <c r="S179" s="62"/>
      <c r="T179" s="309"/>
      <c r="V179" s="384">
        <f t="shared" si="21"/>
        <v>0</v>
      </c>
      <c r="AE179" s="384" t="e">
        <f t="shared" si="25"/>
        <v>#N/A</v>
      </c>
      <c r="AG179" s="384" t="s">
        <v>134</v>
      </c>
      <c r="AH179" s="384" t="e">
        <f t="shared" si="26"/>
        <v>#N/A</v>
      </c>
      <c r="AI179" s="384">
        <f t="shared" si="29"/>
        <v>0</v>
      </c>
      <c r="AJ179" s="384">
        <f t="shared" si="30"/>
        <v>0</v>
      </c>
      <c r="AR179" s="388">
        <v>45838</v>
      </c>
      <c r="AS179" s="388">
        <f t="shared" ca="1" si="27"/>
        <v>45547</v>
      </c>
      <c r="AT179" s="384">
        <f t="shared" ca="1" si="28"/>
        <v>9.6999999999999993</v>
      </c>
    </row>
    <row r="180" spans="1:46" ht="39.950000000000003" customHeight="1">
      <c r="A180" s="284"/>
      <c r="B180" s="287">
        <v>170</v>
      </c>
      <c r="C180" s="123"/>
      <c r="D180" s="123"/>
      <c r="E180" s="6"/>
      <c r="F180" s="6"/>
      <c r="G180" s="6"/>
      <c r="H180" s="29"/>
      <c r="I180" s="29"/>
      <c r="J180" s="29"/>
      <c r="K180" s="61"/>
      <c r="L180" s="6"/>
      <c r="M180" s="75">
        <f t="shared" si="24"/>
        <v>0</v>
      </c>
      <c r="N180" s="62"/>
      <c r="O180" s="62"/>
      <c r="P180" s="493"/>
      <c r="Q180" s="493"/>
      <c r="R180" s="77"/>
      <c r="S180" s="62"/>
      <c r="T180" s="309"/>
      <c r="V180" s="384">
        <f t="shared" si="21"/>
        <v>0</v>
      </c>
      <c r="AE180" s="384" t="e">
        <f t="shared" si="25"/>
        <v>#N/A</v>
      </c>
      <c r="AG180" s="384" t="s">
        <v>134</v>
      </c>
      <c r="AH180" s="384" t="e">
        <f t="shared" si="26"/>
        <v>#N/A</v>
      </c>
      <c r="AI180" s="384">
        <f t="shared" si="29"/>
        <v>0</v>
      </c>
      <c r="AJ180" s="384">
        <f t="shared" si="30"/>
        <v>0</v>
      </c>
      <c r="AR180" s="388">
        <v>45838</v>
      </c>
      <c r="AS180" s="388">
        <f t="shared" ca="1" si="27"/>
        <v>45547</v>
      </c>
      <c r="AT180" s="384">
        <f t="shared" ca="1" si="28"/>
        <v>9.6999999999999993</v>
      </c>
    </row>
    <row r="181" spans="1:46" ht="39.950000000000003" customHeight="1">
      <c r="A181" s="284"/>
      <c r="B181" s="287">
        <v>171</v>
      </c>
      <c r="C181" s="123"/>
      <c r="D181" s="123"/>
      <c r="E181" s="6"/>
      <c r="F181" s="6"/>
      <c r="G181" s="6"/>
      <c r="H181" s="29"/>
      <c r="I181" s="29"/>
      <c r="J181" s="29"/>
      <c r="K181" s="61"/>
      <c r="L181" s="6"/>
      <c r="M181" s="75">
        <f t="shared" si="24"/>
        <v>0</v>
      </c>
      <c r="N181" s="62"/>
      <c r="O181" s="62"/>
      <c r="P181" s="493"/>
      <c r="Q181" s="493"/>
      <c r="R181" s="77"/>
      <c r="S181" s="62"/>
      <c r="T181" s="309"/>
      <c r="V181" s="384">
        <f t="shared" si="21"/>
        <v>0</v>
      </c>
      <c r="AE181" s="384" t="e">
        <f t="shared" si="25"/>
        <v>#N/A</v>
      </c>
      <c r="AG181" s="384" t="s">
        <v>134</v>
      </c>
      <c r="AH181" s="384" t="e">
        <f t="shared" si="26"/>
        <v>#N/A</v>
      </c>
      <c r="AI181" s="384">
        <f t="shared" si="29"/>
        <v>0</v>
      </c>
      <c r="AJ181" s="384">
        <f t="shared" si="30"/>
        <v>0</v>
      </c>
      <c r="AR181" s="388">
        <v>45838</v>
      </c>
      <c r="AS181" s="388">
        <f t="shared" ca="1" si="27"/>
        <v>45547</v>
      </c>
      <c r="AT181" s="384">
        <f t="shared" ca="1" si="28"/>
        <v>9.6999999999999993</v>
      </c>
    </row>
    <row r="182" spans="1:46" ht="39.950000000000003" customHeight="1">
      <c r="A182" s="284"/>
      <c r="B182" s="287">
        <v>172</v>
      </c>
      <c r="C182" s="123"/>
      <c r="D182" s="123"/>
      <c r="E182" s="6"/>
      <c r="F182" s="6"/>
      <c r="G182" s="6"/>
      <c r="H182" s="29"/>
      <c r="I182" s="29"/>
      <c r="J182" s="29"/>
      <c r="K182" s="61"/>
      <c r="L182" s="6"/>
      <c r="M182" s="75">
        <f t="shared" si="24"/>
        <v>0</v>
      </c>
      <c r="N182" s="62"/>
      <c r="O182" s="62"/>
      <c r="P182" s="493"/>
      <c r="Q182" s="493"/>
      <c r="R182" s="77"/>
      <c r="S182" s="62"/>
      <c r="T182" s="309"/>
      <c r="V182" s="384">
        <f t="shared" si="21"/>
        <v>0</v>
      </c>
      <c r="AE182" s="384" t="e">
        <f t="shared" si="25"/>
        <v>#N/A</v>
      </c>
      <c r="AG182" s="384" t="s">
        <v>134</v>
      </c>
      <c r="AH182" s="384" t="e">
        <f t="shared" si="26"/>
        <v>#N/A</v>
      </c>
      <c r="AI182" s="384">
        <f t="shared" si="29"/>
        <v>0</v>
      </c>
      <c r="AJ182" s="384">
        <f t="shared" si="30"/>
        <v>0</v>
      </c>
      <c r="AR182" s="388">
        <v>45838</v>
      </c>
      <c r="AS182" s="388">
        <f t="shared" ca="1" si="27"/>
        <v>45547</v>
      </c>
      <c r="AT182" s="384">
        <f t="shared" ca="1" si="28"/>
        <v>9.6999999999999993</v>
      </c>
    </row>
    <row r="183" spans="1:46" ht="39.950000000000003" customHeight="1">
      <c r="A183" s="284"/>
      <c r="B183" s="287">
        <v>173</v>
      </c>
      <c r="C183" s="123"/>
      <c r="D183" s="123"/>
      <c r="E183" s="6"/>
      <c r="F183" s="6"/>
      <c r="G183" s="6"/>
      <c r="H183" s="29"/>
      <c r="I183" s="29"/>
      <c r="J183" s="29"/>
      <c r="K183" s="61"/>
      <c r="L183" s="6"/>
      <c r="M183" s="75">
        <f t="shared" si="24"/>
        <v>0</v>
      </c>
      <c r="N183" s="62"/>
      <c r="O183" s="62"/>
      <c r="P183" s="493"/>
      <c r="Q183" s="493"/>
      <c r="R183" s="77"/>
      <c r="S183" s="62"/>
      <c r="T183" s="309"/>
      <c r="V183" s="384">
        <f t="shared" si="21"/>
        <v>0</v>
      </c>
      <c r="AE183" s="384" t="e">
        <f t="shared" si="25"/>
        <v>#N/A</v>
      </c>
      <c r="AG183" s="384" t="s">
        <v>134</v>
      </c>
      <c r="AH183" s="384" t="e">
        <f t="shared" si="26"/>
        <v>#N/A</v>
      </c>
      <c r="AI183" s="384">
        <f t="shared" si="29"/>
        <v>0</v>
      </c>
      <c r="AJ183" s="384">
        <f t="shared" si="30"/>
        <v>0</v>
      </c>
      <c r="AR183" s="388">
        <v>45838</v>
      </c>
      <c r="AS183" s="388">
        <f t="shared" ca="1" si="27"/>
        <v>45547</v>
      </c>
      <c r="AT183" s="384">
        <f t="shared" ca="1" si="28"/>
        <v>9.6999999999999993</v>
      </c>
    </row>
    <row r="184" spans="1:46" ht="39.950000000000003" customHeight="1">
      <c r="A184" s="284"/>
      <c r="B184" s="287">
        <v>174</v>
      </c>
      <c r="C184" s="123"/>
      <c r="D184" s="123"/>
      <c r="E184" s="6"/>
      <c r="F184" s="6"/>
      <c r="G184" s="6"/>
      <c r="H184" s="29"/>
      <c r="I184" s="29"/>
      <c r="J184" s="29"/>
      <c r="K184" s="61"/>
      <c r="L184" s="6"/>
      <c r="M184" s="75">
        <f t="shared" si="24"/>
        <v>0</v>
      </c>
      <c r="N184" s="62"/>
      <c r="O184" s="62"/>
      <c r="P184" s="493"/>
      <c r="Q184" s="493"/>
      <c r="R184" s="77"/>
      <c r="S184" s="62"/>
      <c r="T184" s="309"/>
      <c r="V184" s="384">
        <f t="shared" si="21"/>
        <v>0</v>
      </c>
      <c r="AE184" s="384" t="e">
        <f t="shared" si="25"/>
        <v>#N/A</v>
      </c>
      <c r="AG184" s="384" t="s">
        <v>134</v>
      </c>
      <c r="AH184" s="384" t="e">
        <f t="shared" si="26"/>
        <v>#N/A</v>
      </c>
      <c r="AI184" s="384">
        <f t="shared" si="29"/>
        <v>0</v>
      </c>
      <c r="AJ184" s="384">
        <f t="shared" si="30"/>
        <v>0</v>
      </c>
      <c r="AR184" s="388">
        <v>45838</v>
      </c>
      <c r="AS184" s="388">
        <f t="shared" ca="1" si="27"/>
        <v>45547</v>
      </c>
      <c r="AT184" s="384">
        <f t="shared" ca="1" si="28"/>
        <v>9.6999999999999993</v>
      </c>
    </row>
    <row r="185" spans="1:46" ht="39.950000000000003" customHeight="1">
      <c r="A185" s="284"/>
      <c r="B185" s="287">
        <v>175</v>
      </c>
      <c r="C185" s="123"/>
      <c r="D185" s="123"/>
      <c r="E185" s="6"/>
      <c r="F185" s="6"/>
      <c r="G185" s="6"/>
      <c r="H185" s="29"/>
      <c r="I185" s="29"/>
      <c r="J185" s="29"/>
      <c r="K185" s="61"/>
      <c r="L185" s="6"/>
      <c r="M185" s="75">
        <f t="shared" si="24"/>
        <v>0</v>
      </c>
      <c r="N185" s="62"/>
      <c r="O185" s="62"/>
      <c r="P185" s="493"/>
      <c r="Q185" s="493"/>
      <c r="R185" s="77"/>
      <c r="S185" s="62"/>
      <c r="T185" s="309"/>
      <c r="V185" s="384">
        <f t="shared" si="21"/>
        <v>0</v>
      </c>
      <c r="AE185" s="384" t="e">
        <f t="shared" si="25"/>
        <v>#N/A</v>
      </c>
      <c r="AG185" s="384" t="s">
        <v>134</v>
      </c>
      <c r="AH185" s="384" t="e">
        <f t="shared" si="26"/>
        <v>#N/A</v>
      </c>
      <c r="AI185" s="384">
        <f t="shared" si="29"/>
        <v>0</v>
      </c>
      <c r="AJ185" s="384">
        <f t="shared" si="30"/>
        <v>0</v>
      </c>
      <c r="AR185" s="388">
        <v>45838</v>
      </c>
      <c r="AS185" s="388">
        <f t="shared" ca="1" si="27"/>
        <v>45547</v>
      </c>
      <c r="AT185" s="384">
        <f t="shared" ca="1" si="28"/>
        <v>9.6999999999999993</v>
      </c>
    </row>
    <row r="186" spans="1:46" ht="39.950000000000003" customHeight="1">
      <c r="A186" s="284"/>
      <c r="B186" s="287">
        <v>176</v>
      </c>
      <c r="C186" s="123"/>
      <c r="D186" s="123"/>
      <c r="E186" s="6"/>
      <c r="F186" s="6"/>
      <c r="G186" s="6"/>
      <c r="H186" s="29"/>
      <c r="I186" s="29"/>
      <c r="J186" s="29"/>
      <c r="K186" s="61"/>
      <c r="L186" s="6"/>
      <c r="M186" s="75">
        <f t="shared" si="24"/>
        <v>0</v>
      </c>
      <c r="N186" s="62"/>
      <c r="O186" s="62"/>
      <c r="P186" s="493"/>
      <c r="Q186" s="493"/>
      <c r="R186" s="77"/>
      <c r="S186" s="62"/>
      <c r="T186" s="309"/>
      <c r="V186" s="384">
        <f t="shared" si="21"/>
        <v>0</v>
      </c>
      <c r="AE186" s="384" t="e">
        <f t="shared" si="25"/>
        <v>#N/A</v>
      </c>
      <c r="AG186" s="384" t="s">
        <v>134</v>
      </c>
      <c r="AH186" s="384" t="e">
        <f t="shared" si="26"/>
        <v>#N/A</v>
      </c>
      <c r="AI186" s="384">
        <f t="shared" si="29"/>
        <v>0</v>
      </c>
      <c r="AJ186" s="384">
        <f t="shared" si="30"/>
        <v>0</v>
      </c>
      <c r="AR186" s="388">
        <v>45838</v>
      </c>
      <c r="AS186" s="388">
        <f t="shared" ca="1" si="27"/>
        <v>45547</v>
      </c>
      <c r="AT186" s="384">
        <f t="shared" ca="1" si="28"/>
        <v>9.6999999999999993</v>
      </c>
    </row>
    <row r="187" spans="1:46" ht="39.950000000000003" customHeight="1">
      <c r="A187" s="284"/>
      <c r="B187" s="287">
        <v>177</v>
      </c>
      <c r="C187" s="123"/>
      <c r="D187" s="123"/>
      <c r="E187" s="6"/>
      <c r="F187" s="6"/>
      <c r="G187" s="6"/>
      <c r="H187" s="29"/>
      <c r="I187" s="29"/>
      <c r="J187" s="29"/>
      <c r="K187" s="61"/>
      <c r="L187" s="6"/>
      <c r="M187" s="75">
        <f t="shared" si="24"/>
        <v>0</v>
      </c>
      <c r="N187" s="62"/>
      <c r="O187" s="62"/>
      <c r="P187" s="493"/>
      <c r="Q187" s="493"/>
      <c r="R187" s="77"/>
      <c r="S187" s="62"/>
      <c r="T187" s="309"/>
      <c r="V187" s="384">
        <f t="shared" si="21"/>
        <v>0</v>
      </c>
      <c r="AE187" s="384" t="e">
        <f t="shared" si="25"/>
        <v>#N/A</v>
      </c>
      <c r="AG187" s="384" t="s">
        <v>134</v>
      </c>
      <c r="AH187" s="384" t="e">
        <f t="shared" si="26"/>
        <v>#N/A</v>
      </c>
      <c r="AI187" s="384">
        <f t="shared" si="29"/>
        <v>0</v>
      </c>
      <c r="AJ187" s="384">
        <f t="shared" si="30"/>
        <v>0</v>
      </c>
      <c r="AR187" s="388">
        <v>45838</v>
      </c>
      <c r="AS187" s="388">
        <f t="shared" ca="1" si="27"/>
        <v>45547</v>
      </c>
      <c r="AT187" s="384">
        <f t="shared" ca="1" si="28"/>
        <v>9.6999999999999993</v>
      </c>
    </row>
    <row r="188" spans="1:46" ht="39.950000000000003" customHeight="1">
      <c r="A188" s="284"/>
      <c r="B188" s="287">
        <v>178</v>
      </c>
      <c r="C188" s="123"/>
      <c r="D188" s="123"/>
      <c r="E188" s="6"/>
      <c r="F188" s="6"/>
      <c r="G188" s="6"/>
      <c r="H188" s="29"/>
      <c r="I188" s="29"/>
      <c r="J188" s="29"/>
      <c r="K188" s="61"/>
      <c r="L188" s="6"/>
      <c r="M188" s="75">
        <f t="shared" si="24"/>
        <v>0</v>
      </c>
      <c r="N188" s="62"/>
      <c r="O188" s="62"/>
      <c r="P188" s="493"/>
      <c r="Q188" s="493"/>
      <c r="R188" s="77"/>
      <c r="S188" s="62"/>
      <c r="T188" s="309"/>
      <c r="V188" s="384">
        <f t="shared" si="21"/>
        <v>0</v>
      </c>
      <c r="AE188" s="384" t="e">
        <f t="shared" si="25"/>
        <v>#N/A</v>
      </c>
      <c r="AG188" s="384" t="s">
        <v>134</v>
      </c>
      <c r="AH188" s="384" t="e">
        <f t="shared" si="26"/>
        <v>#N/A</v>
      </c>
      <c r="AI188" s="384">
        <f t="shared" si="29"/>
        <v>0</v>
      </c>
      <c r="AJ188" s="384">
        <f t="shared" si="30"/>
        <v>0</v>
      </c>
      <c r="AR188" s="388">
        <v>45838</v>
      </c>
      <c r="AS188" s="388">
        <f t="shared" ca="1" si="27"/>
        <v>45547</v>
      </c>
      <c r="AT188" s="384">
        <f t="shared" ca="1" si="28"/>
        <v>9.6999999999999993</v>
      </c>
    </row>
    <row r="189" spans="1:46" ht="39.950000000000003" customHeight="1">
      <c r="A189" s="284"/>
      <c r="B189" s="287">
        <v>179</v>
      </c>
      <c r="C189" s="123"/>
      <c r="D189" s="123"/>
      <c r="E189" s="6"/>
      <c r="F189" s="6"/>
      <c r="G189" s="6"/>
      <c r="H189" s="29"/>
      <c r="I189" s="29"/>
      <c r="J189" s="29"/>
      <c r="K189" s="61"/>
      <c r="L189" s="6"/>
      <c r="M189" s="75">
        <f t="shared" si="24"/>
        <v>0</v>
      </c>
      <c r="N189" s="62"/>
      <c r="O189" s="62"/>
      <c r="P189" s="493"/>
      <c r="Q189" s="493"/>
      <c r="R189" s="77"/>
      <c r="S189" s="62"/>
      <c r="T189" s="309"/>
      <c r="V189" s="384">
        <f t="shared" si="21"/>
        <v>0</v>
      </c>
      <c r="AE189" s="384" t="e">
        <f t="shared" si="25"/>
        <v>#N/A</v>
      </c>
      <c r="AG189" s="384" t="s">
        <v>134</v>
      </c>
      <c r="AH189" s="384" t="e">
        <f t="shared" si="26"/>
        <v>#N/A</v>
      </c>
      <c r="AI189" s="384">
        <f t="shared" si="29"/>
        <v>0</v>
      </c>
      <c r="AJ189" s="384">
        <f t="shared" si="30"/>
        <v>0</v>
      </c>
      <c r="AR189" s="388">
        <v>45838</v>
      </c>
      <c r="AS189" s="388">
        <f t="shared" ca="1" si="27"/>
        <v>45547</v>
      </c>
      <c r="AT189" s="384">
        <f t="shared" ca="1" si="28"/>
        <v>9.6999999999999993</v>
      </c>
    </row>
    <row r="190" spans="1:46" ht="39.950000000000003" customHeight="1">
      <c r="A190" s="284"/>
      <c r="B190" s="287">
        <v>180</v>
      </c>
      <c r="C190" s="123"/>
      <c r="D190" s="123"/>
      <c r="E190" s="6"/>
      <c r="F190" s="6"/>
      <c r="G190" s="6"/>
      <c r="H190" s="29"/>
      <c r="I190" s="29"/>
      <c r="J190" s="29"/>
      <c r="K190" s="61"/>
      <c r="L190" s="6"/>
      <c r="M190" s="75">
        <f t="shared" si="24"/>
        <v>0</v>
      </c>
      <c r="N190" s="62"/>
      <c r="O190" s="62"/>
      <c r="P190" s="493"/>
      <c r="Q190" s="493"/>
      <c r="R190" s="77"/>
      <c r="S190" s="62"/>
      <c r="T190" s="309"/>
      <c r="V190" s="384">
        <f t="shared" si="21"/>
        <v>0</v>
      </c>
      <c r="AE190" s="384" t="e">
        <f t="shared" si="25"/>
        <v>#N/A</v>
      </c>
      <c r="AG190" s="384" t="s">
        <v>134</v>
      </c>
      <c r="AH190" s="384" t="e">
        <f t="shared" si="26"/>
        <v>#N/A</v>
      </c>
      <c r="AI190" s="384">
        <f t="shared" si="29"/>
        <v>0</v>
      </c>
      <c r="AJ190" s="384">
        <f t="shared" si="30"/>
        <v>0</v>
      </c>
      <c r="AR190" s="388">
        <v>45838</v>
      </c>
      <c r="AS190" s="388">
        <f t="shared" ca="1" si="27"/>
        <v>45547</v>
      </c>
      <c r="AT190" s="384">
        <f t="shared" ca="1" si="28"/>
        <v>9.6999999999999993</v>
      </c>
    </row>
    <row r="191" spans="1:46" ht="39.950000000000003" customHeight="1">
      <c r="A191" s="284"/>
      <c r="B191" s="287">
        <v>181</v>
      </c>
      <c r="C191" s="123"/>
      <c r="D191" s="123"/>
      <c r="E191" s="6"/>
      <c r="F191" s="6"/>
      <c r="G191" s="6"/>
      <c r="H191" s="29"/>
      <c r="I191" s="29"/>
      <c r="J191" s="29"/>
      <c r="K191" s="61"/>
      <c r="L191" s="6"/>
      <c r="M191" s="75">
        <f t="shared" si="24"/>
        <v>0</v>
      </c>
      <c r="N191" s="62"/>
      <c r="O191" s="62"/>
      <c r="P191" s="493"/>
      <c r="Q191" s="493"/>
      <c r="R191" s="77"/>
      <c r="S191" s="62"/>
      <c r="T191" s="309"/>
      <c r="V191" s="384">
        <f t="shared" si="21"/>
        <v>0</v>
      </c>
      <c r="AE191" s="384" t="e">
        <f t="shared" si="25"/>
        <v>#N/A</v>
      </c>
      <c r="AG191" s="384" t="s">
        <v>134</v>
      </c>
      <c r="AH191" s="384" t="e">
        <f t="shared" si="26"/>
        <v>#N/A</v>
      </c>
      <c r="AI191" s="384">
        <f t="shared" si="29"/>
        <v>0</v>
      </c>
      <c r="AJ191" s="384">
        <f t="shared" si="30"/>
        <v>0</v>
      </c>
      <c r="AR191" s="388">
        <v>45838</v>
      </c>
      <c r="AS191" s="388">
        <f t="shared" ca="1" si="27"/>
        <v>45547</v>
      </c>
      <c r="AT191" s="384">
        <f t="shared" ca="1" si="28"/>
        <v>9.6999999999999993</v>
      </c>
    </row>
    <row r="192" spans="1:46" ht="39.950000000000003" customHeight="1">
      <c r="A192" s="284"/>
      <c r="B192" s="287">
        <v>182</v>
      </c>
      <c r="C192" s="123"/>
      <c r="D192" s="123"/>
      <c r="E192" s="6"/>
      <c r="F192" s="6"/>
      <c r="G192" s="6"/>
      <c r="H192" s="29"/>
      <c r="I192" s="29"/>
      <c r="J192" s="29"/>
      <c r="K192" s="61"/>
      <c r="L192" s="6"/>
      <c r="M192" s="75">
        <f t="shared" si="24"/>
        <v>0</v>
      </c>
      <c r="N192" s="62"/>
      <c r="O192" s="62"/>
      <c r="P192" s="493"/>
      <c r="Q192" s="493"/>
      <c r="R192" s="77"/>
      <c r="S192" s="62"/>
      <c r="T192" s="309"/>
      <c r="V192" s="384">
        <f t="shared" si="21"/>
        <v>0</v>
      </c>
      <c r="AE192" s="384" t="e">
        <f t="shared" si="25"/>
        <v>#N/A</v>
      </c>
      <c r="AG192" s="384" t="s">
        <v>134</v>
      </c>
      <c r="AH192" s="384" t="e">
        <f t="shared" si="26"/>
        <v>#N/A</v>
      </c>
      <c r="AI192" s="384">
        <f t="shared" si="29"/>
        <v>0</v>
      </c>
      <c r="AJ192" s="384">
        <f t="shared" si="30"/>
        <v>0</v>
      </c>
      <c r="AR192" s="388">
        <v>45838</v>
      </c>
      <c r="AS192" s="388">
        <f t="shared" ca="1" si="27"/>
        <v>45547</v>
      </c>
      <c r="AT192" s="384">
        <f t="shared" ca="1" si="28"/>
        <v>9.6999999999999993</v>
      </c>
    </row>
    <row r="193" spans="1:46" ht="39.950000000000003" customHeight="1">
      <c r="A193" s="284"/>
      <c r="B193" s="287">
        <v>183</v>
      </c>
      <c r="C193" s="123"/>
      <c r="D193" s="123"/>
      <c r="E193" s="6"/>
      <c r="F193" s="6"/>
      <c r="G193" s="6"/>
      <c r="H193" s="29"/>
      <c r="I193" s="29"/>
      <c r="J193" s="29"/>
      <c r="K193" s="61"/>
      <c r="L193" s="6"/>
      <c r="M193" s="75">
        <f t="shared" si="24"/>
        <v>0</v>
      </c>
      <c r="N193" s="62"/>
      <c r="O193" s="62"/>
      <c r="P193" s="493"/>
      <c r="Q193" s="493"/>
      <c r="R193" s="77"/>
      <c r="S193" s="62"/>
      <c r="T193" s="309"/>
      <c r="V193" s="384">
        <f t="shared" si="21"/>
        <v>0</v>
      </c>
      <c r="AE193" s="384" t="e">
        <f t="shared" si="25"/>
        <v>#N/A</v>
      </c>
      <c r="AG193" s="384" t="s">
        <v>134</v>
      </c>
      <c r="AH193" s="384" t="e">
        <f t="shared" si="26"/>
        <v>#N/A</v>
      </c>
      <c r="AI193" s="384">
        <f t="shared" si="29"/>
        <v>0</v>
      </c>
      <c r="AJ193" s="384">
        <f t="shared" si="30"/>
        <v>0</v>
      </c>
      <c r="AR193" s="388">
        <v>45838</v>
      </c>
      <c r="AS193" s="388">
        <f t="shared" ca="1" si="27"/>
        <v>45547</v>
      </c>
      <c r="AT193" s="384">
        <f t="shared" ca="1" si="28"/>
        <v>9.6999999999999993</v>
      </c>
    </row>
    <row r="194" spans="1:46" ht="39.950000000000003" customHeight="1">
      <c r="A194" s="284"/>
      <c r="B194" s="287">
        <v>184</v>
      </c>
      <c r="C194" s="123"/>
      <c r="D194" s="123"/>
      <c r="E194" s="6"/>
      <c r="F194" s="6"/>
      <c r="G194" s="6"/>
      <c r="H194" s="29"/>
      <c r="I194" s="29"/>
      <c r="J194" s="29"/>
      <c r="K194" s="61"/>
      <c r="L194" s="6"/>
      <c r="M194" s="75">
        <f t="shared" si="24"/>
        <v>0</v>
      </c>
      <c r="N194" s="62"/>
      <c r="O194" s="62"/>
      <c r="P194" s="493"/>
      <c r="Q194" s="493"/>
      <c r="R194" s="77"/>
      <c r="S194" s="62"/>
      <c r="T194" s="309"/>
      <c r="V194" s="384">
        <f t="shared" si="21"/>
        <v>0</v>
      </c>
      <c r="AE194" s="384" t="e">
        <f t="shared" si="25"/>
        <v>#N/A</v>
      </c>
      <c r="AG194" s="384" t="s">
        <v>134</v>
      </c>
      <c r="AH194" s="384" t="e">
        <f t="shared" si="26"/>
        <v>#N/A</v>
      </c>
      <c r="AI194" s="384">
        <f t="shared" si="29"/>
        <v>0</v>
      </c>
      <c r="AJ194" s="384">
        <f t="shared" si="30"/>
        <v>0</v>
      </c>
      <c r="AR194" s="388">
        <v>45838</v>
      </c>
      <c r="AS194" s="388">
        <f t="shared" ca="1" si="27"/>
        <v>45547</v>
      </c>
      <c r="AT194" s="384">
        <f t="shared" ca="1" si="28"/>
        <v>9.6999999999999993</v>
      </c>
    </row>
    <row r="195" spans="1:46" ht="39.950000000000003" customHeight="1">
      <c r="A195" s="284"/>
      <c r="B195" s="287">
        <v>185</v>
      </c>
      <c r="C195" s="123"/>
      <c r="D195" s="123"/>
      <c r="E195" s="6"/>
      <c r="F195" s="6"/>
      <c r="G195" s="6"/>
      <c r="H195" s="29"/>
      <c r="I195" s="29"/>
      <c r="J195" s="29"/>
      <c r="K195" s="61"/>
      <c r="L195" s="6"/>
      <c r="M195" s="75">
        <f t="shared" si="24"/>
        <v>0</v>
      </c>
      <c r="N195" s="62"/>
      <c r="O195" s="62"/>
      <c r="P195" s="493"/>
      <c r="Q195" s="493"/>
      <c r="R195" s="77"/>
      <c r="S195" s="62"/>
      <c r="T195" s="309"/>
      <c r="V195" s="384">
        <f t="shared" si="21"/>
        <v>0</v>
      </c>
      <c r="AE195" s="384" t="e">
        <f t="shared" si="25"/>
        <v>#N/A</v>
      </c>
      <c r="AG195" s="384" t="s">
        <v>134</v>
      </c>
      <c r="AH195" s="384" t="e">
        <f t="shared" si="26"/>
        <v>#N/A</v>
      </c>
      <c r="AI195" s="384">
        <f t="shared" si="29"/>
        <v>0</v>
      </c>
      <c r="AJ195" s="384">
        <f t="shared" si="30"/>
        <v>0</v>
      </c>
      <c r="AR195" s="388">
        <v>45838</v>
      </c>
      <c r="AS195" s="388">
        <f t="shared" ca="1" si="27"/>
        <v>45547</v>
      </c>
      <c r="AT195" s="384">
        <f t="shared" ca="1" si="28"/>
        <v>9.6999999999999993</v>
      </c>
    </row>
    <row r="196" spans="1:46" ht="39.950000000000003" customHeight="1">
      <c r="A196" s="284"/>
      <c r="B196" s="287">
        <v>186</v>
      </c>
      <c r="C196" s="123"/>
      <c r="D196" s="123"/>
      <c r="E196" s="6"/>
      <c r="F196" s="6"/>
      <c r="G196" s="6"/>
      <c r="H196" s="29"/>
      <c r="I196" s="29"/>
      <c r="J196" s="29"/>
      <c r="K196" s="61"/>
      <c r="L196" s="6"/>
      <c r="M196" s="75">
        <f t="shared" si="24"/>
        <v>0</v>
      </c>
      <c r="N196" s="62"/>
      <c r="O196" s="62"/>
      <c r="P196" s="493"/>
      <c r="Q196" s="493"/>
      <c r="R196" s="77"/>
      <c r="S196" s="62"/>
      <c r="T196" s="309"/>
      <c r="V196" s="384">
        <f t="shared" si="21"/>
        <v>0</v>
      </c>
      <c r="AE196" s="384" t="e">
        <f t="shared" si="25"/>
        <v>#N/A</v>
      </c>
      <c r="AG196" s="384" t="s">
        <v>134</v>
      </c>
      <c r="AH196" s="384" t="e">
        <f t="shared" si="26"/>
        <v>#N/A</v>
      </c>
      <c r="AI196" s="384">
        <f t="shared" si="29"/>
        <v>0</v>
      </c>
      <c r="AJ196" s="384">
        <f t="shared" si="30"/>
        <v>0</v>
      </c>
      <c r="AR196" s="388">
        <v>45838</v>
      </c>
      <c r="AS196" s="388">
        <f t="shared" ca="1" si="27"/>
        <v>45547</v>
      </c>
      <c r="AT196" s="384">
        <f t="shared" ca="1" si="28"/>
        <v>9.6999999999999993</v>
      </c>
    </row>
    <row r="197" spans="1:46" ht="39.950000000000003" customHeight="1">
      <c r="A197" s="284"/>
      <c r="B197" s="287">
        <v>187</v>
      </c>
      <c r="C197" s="123"/>
      <c r="D197" s="123"/>
      <c r="E197" s="6"/>
      <c r="F197" s="6"/>
      <c r="G197" s="6"/>
      <c r="H197" s="29"/>
      <c r="I197" s="29"/>
      <c r="J197" s="29"/>
      <c r="K197" s="61"/>
      <c r="L197" s="6"/>
      <c r="M197" s="75">
        <f t="shared" si="24"/>
        <v>0</v>
      </c>
      <c r="N197" s="62"/>
      <c r="O197" s="62"/>
      <c r="P197" s="493"/>
      <c r="Q197" s="493"/>
      <c r="R197" s="77"/>
      <c r="S197" s="62"/>
      <c r="T197" s="309"/>
      <c r="V197" s="384">
        <f t="shared" si="21"/>
        <v>0</v>
      </c>
      <c r="AE197" s="384" t="e">
        <f t="shared" si="25"/>
        <v>#N/A</v>
      </c>
      <c r="AG197" s="384" t="s">
        <v>134</v>
      </c>
      <c r="AH197" s="384" t="e">
        <f t="shared" si="26"/>
        <v>#N/A</v>
      </c>
      <c r="AI197" s="384">
        <f t="shared" si="29"/>
        <v>0</v>
      </c>
      <c r="AJ197" s="384">
        <f t="shared" si="30"/>
        <v>0</v>
      </c>
      <c r="AR197" s="388">
        <v>45838</v>
      </c>
      <c r="AS197" s="388">
        <f t="shared" ca="1" si="27"/>
        <v>45547</v>
      </c>
      <c r="AT197" s="384">
        <f t="shared" ca="1" si="28"/>
        <v>9.6999999999999993</v>
      </c>
    </row>
    <row r="198" spans="1:46" ht="39.950000000000003" customHeight="1">
      <c r="A198" s="284"/>
      <c r="B198" s="287">
        <v>188</v>
      </c>
      <c r="C198" s="123"/>
      <c r="D198" s="123"/>
      <c r="E198" s="6"/>
      <c r="F198" s="6"/>
      <c r="G198" s="6"/>
      <c r="H198" s="29"/>
      <c r="I198" s="29"/>
      <c r="J198" s="29"/>
      <c r="K198" s="61"/>
      <c r="L198" s="6"/>
      <c r="M198" s="75">
        <f t="shared" si="24"/>
        <v>0</v>
      </c>
      <c r="N198" s="62"/>
      <c r="O198" s="62"/>
      <c r="P198" s="493"/>
      <c r="Q198" s="493"/>
      <c r="R198" s="77"/>
      <c r="S198" s="62"/>
      <c r="T198" s="309"/>
      <c r="V198" s="384">
        <f t="shared" si="21"/>
        <v>0</v>
      </c>
      <c r="AE198" s="384" t="e">
        <f t="shared" si="25"/>
        <v>#N/A</v>
      </c>
      <c r="AG198" s="384" t="s">
        <v>134</v>
      </c>
      <c r="AH198" s="384" t="e">
        <f t="shared" si="26"/>
        <v>#N/A</v>
      </c>
      <c r="AI198" s="384">
        <f t="shared" si="29"/>
        <v>0</v>
      </c>
      <c r="AJ198" s="384">
        <f t="shared" si="30"/>
        <v>0</v>
      </c>
      <c r="AR198" s="388">
        <v>45838</v>
      </c>
      <c r="AS198" s="388">
        <f t="shared" ca="1" si="27"/>
        <v>45547</v>
      </c>
      <c r="AT198" s="384">
        <f t="shared" ca="1" si="28"/>
        <v>9.6999999999999993</v>
      </c>
    </row>
    <row r="199" spans="1:46" ht="39.950000000000003" customHeight="1">
      <c r="A199" s="284"/>
      <c r="B199" s="287">
        <v>189</v>
      </c>
      <c r="C199" s="123"/>
      <c r="D199" s="123"/>
      <c r="E199" s="6"/>
      <c r="F199" s="6"/>
      <c r="G199" s="6"/>
      <c r="H199" s="29"/>
      <c r="I199" s="29"/>
      <c r="J199" s="29"/>
      <c r="K199" s="61"/>
      <c r="L199" s="6"/>
      <c r="M199" s="75">
        <f t="shared" si="24"/>
        <v>0</v>
      </c>
      <c r="N199" s="62"/>
      <c r="O199" s="62"/>
      <c r="P199" s="493"/>
      <c r="Q199" s="493"/>
      <c r="R199" s="77"/>
      <c r="S199" s="62"/>
      <c r="T199" s="309"/>
      <c r="V199" s="384">
        <f t="shared" si="21"/>
        <v>0</v>
      </c>
      <c r="AE199" s="384" t="e">
        <f t="shared" si="25"/>
        <v>#N/A</v>
      </c>
      <c r="AG199" s="384" t="s">
        <v>134</v>
      </c>
      <c r="AH199" s="384" t="e">
        <f t="shared" si="26"/>
        <v>#N/A</v>
      </c>
      <c r="AI199" s="384">
        <f t="shared" si="29"/>
        <v>0</v>
      </c>
      <c r="AJ199" s="384">
        <f t="shared" si="30"/>
        <v>0</v>
      </c>
      <c r="AR199" s="388">
        <v>45838</v>
      </c>
      <c r="AS199" s="388">
        <f t="shared" ca="1" si="27"/>
        <v>45547</v>
      </c>
      <c r="AT199" s="384">
        <f t="shared" ca="1" si="28"/>
        <v>9.6999999999999993</v>
      </c>
    </row>
    <row r="200" spans="1:46" ht="39.950000000000003" customHeight="1">
      <c r="A200" s="284"/>
      <c r="B200" s="287">
        <v>190</v>
      </c>
      <c r="C200" s="6"/>
      <c r="D200" s="6"/>
      <c r="E200" s="6"/>
      <c r="F200" s="6"/>
      <c r="G200" s="6"/>
      <c r="H200" s="29"/>
      <c r="I200" s="29"/>
      <c r="J200" s="29"/>
      <c r="K200" s="61"/>
      <c r="L200" s="6"/>
      <c r="M200" s="75">
        <f t="shared" si="24"/>
        <v>0</v>
      </c>
      <c r="N200" s="31"/>
      <c r="O200" s="31"/>
      <c r="P200" s="494"/>
      <c r="Q200" s="494"/>
      <c r="R200" s="77"/>
      <c r="S200" s="31"/>
      <c r="T200" s="309"/>
      <c r="V200" s="384">
        <f t="shared" si="21"/>
        <v>0</v>
      </c>
      <c r="AE200" s="384" t="e">
        <f t="shared" si="25"/>
        <v>#N/A</v>
      </c>
      <c r="AG200" s="384" t="s">
        <v>134</v>
      </c>
      <c r="AH200" s="384" t="e">
        <f t="shared" si="26"/>
        <v>#N/A</v>
      </c>
      <c r="AI200" s="384">
        <f t="shared" si="29"/>
        <v>0</v>
      </c>
      <c r="AJ200" s="384">
        <f t="shared" si="30"/>
        <v>0</v>
      </c>
      <c r="AR200" s="388">
        <v>45838</v>
      </c>
      <c r="AS200" s="388">
        <f t="shared" ca="1" si="27"/>
        <v>45547</v>
      </c>
      <c r="AT200" s="384">
        <f t="shared" ca="1" si="28"/>
        <v>9.6999999999999993</v>
      </c>
    </row>
    <row r="201" spans="1:46" ht="40.5" customHeight="1" thickBot="1">
      <c r="A201" s="285"/>
      <c r="B201" s="9"/>
      <c r="C201" s="9"/>
      <c r="D201" s="9"/>
      <c r="E201" s="9"/>
      <c r="F201" s="9"/>
      <c r="G201" s="9"/>
      <c r="H201" s="30"/>
      <c r="I201" s="30"/>
      <c r="J201" s="30"/>
      <c r="K201" s="9"/>
      <c r="L201" s="9"/>
      <c r="M201" s="9"/>
      <c r="N201" s="32"/>
      <c r="O201" s="32"/>
      <c r="P201" s="32"/>
      <c r="Q201" s="32"/>
      <c r="R201" s="32"/>
      <c r="S201" s="32"/>
      <c r="T201" s="9"/>
    </row>
    <row r="202" spans="1:46">
      <c r="N202" s="229"/>
      <c r="O202" s="229"/>
      <c r="P202" s="229"/>
      <c r="Q202" s="229"/>
      <c r="R202" s="229"/>
      <c r="S202" s="229"/>
    </row>
    <row r="203" spans="1:46">
      <c r="N203" s="229"/>
      <c r="O203" s="229"/>
      <c r="P203" s="229"/>
      <c r="Q203" s="229"/>
      <c r="R203" s="229"/>
      <c r="S203" s="229"/>
    </row>
    <row r="204" spans="1:46">
      <c r="N204" s="229"/>
      <c r="O204" s="229"/>
      <c r="P204" s="229"/>
      <c r="Q204" s="229"/>
      <c r="R204" s="229"/>
      <c r="S204" s="229"/>
    </row>
    <row r="205" spans="1:46">
      <c r="N205" s="229"/>
      <c r="O205" s="229"/>
      <c r="P205" s="229"/>
      <c r="Q205" s="229"/>
      <c r="R205" s="229"/>
      <c r="S205" s="229"/>
    </row>
    <row r="206" spans="1:46">
      <c r="N206" s="229"/>
      <c r="O206" s="229"/>
      <c r="P206" s="229"/>
      <c r="Q206" s="229"/>
      <c r="R206" s="229"/>
      <c r="S206" s="229"/>
    </row>
    <row r="207" spans="1:46">
      <c r="N207" s="229"/>
      <c r="O207" s="229"/>
      <c r="P207" s="229"/>
      <c r="Q207" s="229"/>
      <c r="R207" s="229"/>
      <c r="S207" s="229"/>
    </row>
    <row r="208" spans="1:46">
      <c r="N208" s="229"/>
      <c r="O208" s="229"/>
      <c r="P208" s="229"/>
      <c r="Q208" s="229"/>
      <c r="R208" s="229"/>
      <c r="S208" s="229"/>
    </row>
    <row r="209" spans="14:19">
      <c r="N209" s="229"/>
      <c r="O209" s="229"/>
      <c r="P209" s="229"/>
      <c r="Q209" s="229"/>
      <c r="R209" s="229"/>
      <c r="S209" s="229"/>
    </row>
    <row r="210" spans="14:19">
      <c r="N210" s="229"/>
      <c r="O210" s="229"/>
      <c r="P210" s="229"/>
      <c r="Q210" s="229"/>
      <c r="R210" s="229"/>
      <c r="S210" s="229"/>
    </row>
    <row r="211" spans="14:19">
      <c r="N211" s="229"/>
      <c r="O211" s="229"/>
      <c r="P211" s="229"/>
      <c r="Q211" s="229"/>
      <c r="R211" s="229"/>
      <c r="S211" s="229"/>
    </row>
    <row r="212" spans="14:19">
      <c r="N212" s="229"/>
      <c r="O212" s="229"/>
      <c r="P212" s="229"/>
      <c r="Q212" s="229"/>
      <c r="R212" s="229"/>
      <c r="S212" s="229"/>
    </row>
    <row r="213" spans="14:19">
      <c r="N213" s="229"/>
      <c r="O213" s="229"/>
      <c r="P213" s="229"/>
      <c r="Q213" s="229"/>
      <c r="R213" s="229"/>
      <c r="S213" s="229"/>
    </row>
    <row r="214" spans="14:19">
      <c r="N214" s="229"/>
      <c r="O214" s="229"/>
      <c r="P214" s="229"/>
      <c r="Q214" s="229"/>
      <c r="R214" s="229"/>
      <c r="S214" s="229"/>
    </row>
    <row r="215" spans="14:19">
      <c r="N215" s="229"/>
      <c r="O215" s="229"/>
      <c r="P215" s="229"/>
      <c r="Q215" s="229"/>
      <c r="R215" s="229"/>
      <c r="S215" s="229"/>
    </row>
    <row r="216" spans="14:19">
      <c r="N216" s="229"/>
      <c r="O216" s="229"/>
      <c r="P216" s="229"/>
      <c r="Q216" s="229"/>
      <c r="R216" s="229"/>
      <c r="S216" s="229"/>
    </row>
    <row r="217" spans="14:19">
      <c r="N217" s="229"/>
      <c r="O217" s="229"/>
      <c r="P217" s="229"/>
      <c r="Q217" s="229"/>
      <c r="R217" s="229"/>
      <c r="S217" s="229"/>
    </row>
    <row r="218" spans="14:19">
      <c r="N218" s="229"/>
      <c r="O218" s="229"/>
      <c r="P218" s="229"/>
      <c r="Q218" s="229"/>
      <c r="R218" s="229"/>
      <c r="S218" s="229"/>
    </row>
    <row r="219" spans="14:19">
      <c r="N219" s="229"/>
      <c r="O219" s="229"/>
      <c r="P219" s="229"/>
      <c r="Q219" s="229"/>
      <c r="R219" s="229"/>
      <c r="S219" s="229"/>
    </row>
    <row r="220" spans="14:19">
      <c r="N220" s="229"/>
      <c r="O220" s="229"/>
      <c r="P220" s="229"/>
      <c r="Q220" s="229"/>
      <c r="R220" s="229"/>
      <c r="S220" s="229"/>
    </row>
    <row r="221" spans="14:19">
      <c r="N221" s="229"/>
      <c r="O221" s="229"/>
      <c r="P221" s="229"/>
      <c r="Q221" s="229"/>
      <c r="R221" s="229"/>
      <c r="S221" s="229"/>
    </row>
    <row r="222" spans="14:19">
      <c r="N222" s="229"/>
      <c r="O222" s="229"/>
      <c r="P222" s="229"/>
      <c r="Q222" s="229"/>
      <c r="R222" s="229"/>
      <c r="S222" s="229"/>
    </row>
    <row r="223" spans="14:19">
      <c r="N223" s="229"/>
      <c r="O223" s="229"/>
      <c r="P223" s="229"/>
      <c r="Q223" s="229"/>
      <c r="R223" s="229"/>
      <c r="S223" s="229"/>
    </row>
    <row r="224" spans="14:19">
      <c r="N224" s="229"/>
      <c r="O224" s="229"/>
      <c r="P224" s="229"/>
      <c r="Q224" s="229"/>
      <c r="R224" s="229"/>
      <c r="S224" s="229"/>
    </row>
    <row r="225" spans="7:19" ht="26.25" customHeight="1">
      <c r="G225" s="227">
        <v>213</v>
      </c>
      <c r="H225" s="230"/>
      <c r="I225" s="230" t="s">
        <v>225</v>
      </c>
      <c r="J225" s="230"/>
      <c r="N225" s="229"/>
      <c r="O225" s="229"/>
      <c r="P225" s="229"/>
      <c r="Q225" s="229"/>
      <c r="R225" s="229"/>
      <c r="S225" s="229"/>
    </row>
    <row r="226" spans="7:19" ht="26.25" customHeight="1">
      <c r="G226" s="227">
        <v>310</v>
      </c>
      <c r="H226" s="230"/>
      <c r="I226" s="230" t="s">
        <v>228</v>
      </c>
      <c r="J226" s="230"/>
      <c r="N226" s="229"/>
      <c r="O226" s="229"/>
      <c r="P226" s="229"/>
      <c r="Q226" s="229"/>
      <c r="R226" s="229"/>
      <c r="S226" s="229"/>
    </row>
    <row r="227" spans="7:19" ht="26.25" customHeight="1">
      <c r="G227" s="227">
        <v>323</v>
      </c>
      <c r="H227" s="230"/>
      <c r="I227" s="230" t="s">
        <v>226</v>
      </c>
      <c r="J227" s="230"/>
      <c r="N227" s="229"/>
      <c r="O227" s="229"/>
      <c r="P227" s="229"/>
      <c r="Q227" s="229"/>
      <c r="R227" s="229"/>
      <c r="S227" s="229"/>
    </row>
    <row r="228" spans="7:19" ht="26.25" customHeight="1">
      <c r="G228" s="227">
        <v>424</v>
      </c>
      <c r="H228" s="230"/>
      <c r="I228" s="230" t="s">
        <v>224</v>
      </c>
      <c r="J228" s="230"/>
      <c r="N228" s="229"/>
      <c r="O228" s="229"/>
      <c r="P228" s="229"/>
      <c r="Q228" s="229"/>
      <c r="R228" s="229"/>
      <c r="S228" s="229"/>
    </row>
    <row r="229" spans="7:19" ht="26.25" customHeight="1">
      <c r="G229" s="227">
        <v>747</v>
      </c>
      <c r="H229" s="230"/>
      <c r="I229" s="230"/>
      <c r="J229" s="230"/>
      <c r="N229" s="229"/>
      <c r="O229" s="229"/>
      <c r="P229" s="229"/>
      <c r="Q229" s="229"/>
      <c r="R229" s="229"/>
      <c r="S229" s="229"/>
    </row>
    <row r="230" spans="7:19" ht="26.25" customHeight="1">
      <c r="G230" s="227">
        <v>818</v>
      </c>
      <c r="H230" s="230"/>
      <c r="I230" s="230"/>
      <c r="J230" s="230"/>
      <c r="N230" s="229"/>
      <c r="O230" s="229"/>
      <c r="P230" s="229"/>
      <c r="Q230" s="229"/>
      <c r="R230" s="229"/>
      <c r="S230" s="229"/>
    </row>
    <row r="231" spans="7:19" ht="26.25" customHeight="1">
      <c r="H231" s="230"/>
      <c r="I231" s="230"/>
      <c r="J231" s="230"/>
      <c r="N231" s="229"/>
      <c r="O231" s="229"/>
      <c r="P231" s="229"/>
      <c r="Q231" s="229"/>
      <c r="R231" s="229"/>
      <c r="S231" s="229"/>
    </row>
    <row r="232" spans="7:19" ht="26.25" customHeight="1">
      <c r="H232" s="230"/>
      <c r="I232" s="230"/>
      <c r="J232" s="230"/>
      <c r="N232" s="229"/>
      <c r="O232" s="229"/>
      <c r="P232" s="229"/>
      <c r="Q232" s="229"/>
      <c r="R232" s="229"/>
      <c r="S232" s="229"/>
    </row>
    <row r="233" spans="7:19" ht="26.25" customHeight="1">
      <c r="H233" s="230"/>
      <c r="I233" s="230"/>
      <c r="J233" s="230"/>
      <c r="N233" s="229"/>
      <c r="O233" s="229"/>
      <c r="P233" s="229"/>
      <c r="Q233" s="229"/>
      <c r="R233" s="229"/>
      <c r="S233" s="229"/>
    </row>
    <row r="234" spans="7:19" ht="26.25" customHeight="1">
      <c r="H234" s="230"/>
      <c r="I234" s="230"/>
      <c r="J234" s="230"/>
      <c r="N234" s="229"/>
      <c r="O234" s="229"/>
      <c r="P234" s="229"/>
      <c r="Q234" s="229"/>
      <c r="R234" s="229"/>
      <c r="S234" s="229"/>
    </row>
    <row r="235" spans="7:19" ht="26.25" customHeight="1">
      <c r="H235" s="230"/>
      <c r="I235" s="230"/>
      <c r="J235" s="230"/>
      <c r="N235" s="229"/>
      <c r="O235" s="229"/>
      <c r="P235" s="229"/>
      <c r="Q235" s="229"/>
      <c r="R235" s="229"/>
      <c r="S235" s="229"/>
    </row>
    <row r="236" spans="7:19" ht="26.25" customHeight="1">
      <c r="H236" s="230"/>
      <c r="I236" s="230"/>
      <c r="J236" s="230"/>
      <c r="N236" s="229"/>
      <c r="O236" s="229"/>
      <c r="P236" s="229"/>
      <c r="Q236" s="229"/>
      <c r="R236" s="229"/>
      <c r="S236" s="229"/>
    </row>
    <row r="237" spans="7:19" ht="26.25" customHeight="1">
      <c r="H237" s="230"/>
      <c r="I237" s="230"/>
      <c r="J237" s="230"/>
      <c r="N237" s="229"/>
      <c r="O237" s="229"/>
      <c r="P237" s="229"/>
      <c r="Q237" s="229"/>
      <c r="R237" s="229"/>
      <c r="S237" s="229"/>
    </row>
    <row r="238" spans="7:19" ht="26.25" customHeight="1">
      <c r="H238" s="230"/>
      <c r="I238" s="230"/>
      <c r="J238" s="230"/>
      <c r="N238" s="229"/>
      <c r="O238" s="229"/>
      <c r="P238" s="229"/>
      <c r="Q238" s="229"/>
      <c r="R238" s="229"/>
      <c r="S238" s="229"/>
    </row>
    <row r="239" spans="7:19" ht="26.25" customHeight="1">
      <c r="H239" s="230"/>
      <c r="I239" s="230"/>
      <c r="N239" s="229"/>
      <c r="O239" s="229"/>
      <c r="P239" s="229"/>
      <c r="Q239" s="229"/>
      <c r="R239" s="229"/>
      <c r="S239" s="229"/>
    </row>
    <row r="240" spans="7:19" ht="25.5" customHeight="1">
      <c r="I240" s="230"/>
      <c r="N240" s="229"/>
      <c r="O240" s="229"/>
      <c r="P240" s="229"/>
      <c r="Q240" s="229"/>
      <c r="R240" s="229"/>
      <c r="S240" s="229"/>
    </row>
    <row r="241" spans="8:19" ht="25.5" customHeight="1">
      <c r="N241" s="229"/>
      <c r="O241" s="229"/>
      <c r="P241" s="229"/>
      <c r="Q241" s="229"/>
      <c r="R241" s="229"/>
      <c r="S241" s="229"/>
    </row>
    <row r="242" spans="8:19" ht="25.5" customHeight="1">
      <c r="H242" s="230"/>
      <c r="N242" s="229"/>
      <c r="O242" s="229"/>
      <c r="P242" s="229"/>
      <c r="Q242" s="229"/>
      <c r="R242" s="229"/>
      <c r="S242" s="229"/>
    </row>
    <row r="243" spans="8:19" ht="25.5" customHeight="1">
      <c r="H243" s="230"/>
      <c r="N243" s="229"/>
      <c r="O243" s="229"/>
      <c r="P243" s="229"/>
      <c r="Q243" s="229"/>
      <c r="R243" s="229"/>
      <c r="S243" s="229"/>
    </row>
    <row r="244" spans="8:19">
      <c r="H244" s="230"/>
      <c r="N244" s="229"/>
      <c r="O244" s="229"/>
      <c r="P244" s="229"/>
      <c r="Q244" s="229"/>
      <c r="R244" s="229"/>
      <c r="S244" s="229"/>
    </row>
    <row r="245" spans="8:19">
      <c r="H245" s="230"/>
      <c r="N245" s="229"/>
      <c r="O245" s="229"/>
      <c r="P245" s="229"/>
      <c r="Q245" s="229"/>
      <c r="R245" s="229"/>
      <c r="S245" s="229"/>
    </row>
    <row r="246" spans="8:19">
      <c r="H246" s="230"/>
      <c r="N246" s="229"/>
      <c r="O246" s="229"/>
      <c r="P246" s="229"/>
      <c r="Q246" s="229"/>
      <c r="R246" s="229"/>
      <c r="S246" s="229"/>
    </row>
    <row r="247" spans="8:19">
      <c r="H247" s="230"/>
      <c r="N247" s="229"/>
      <c r="O247" s="229"/>
      <c r="P247" s="229"/>
      <c r="Q247" s="229"/>
      <c r="R247" s="229"/>
      <c r="S247" s="229"/>
    </row>
    <row r="248" spans="8:19">
      <c r="H248" s="230"/>
      <c r="N248" s="229"/>
      <c r="O248" s="229"/>
      <c r="P248" s="229"/>
      <c r="Q248" s="229"/>
      <c r="R248" s="229"/>
      <c r="S248" s="229"/>
    </row>
    <row r="249" spans="8:19">
      <c r="H249" s="230"/>
      <c r="N249" s="229"/>
      <c r="O249" s="229"/>
      <c r="P249" s="229"/>
      <c r="Q249" s="229"/>
      <c r="R249" s="229"/>
      <c r="S249" s="229"/>
    </row>
    <row r="250" spans="8:19">
      <c r="N250" s="229"/>
      <c r="O250" s="229"/>
      <c r="P250" s="229"/>
      <c r="Q250" s="229"/>
      <c r="R250" s="229"/>
      <c r="S250" s="229"/>
    </row>
    <row r="251" spans="8:19">
      <c r="N251" s="229"/>
      <c r="O251" s="229"/>
      <c r="P251" s="229"/>
      <c r="Q251" s="229"/>
      <c r="R251" s="229"/>
      <c r="S251" s="229"/>
    </row>
    <row r="252" spans="8:19">
      <c r="N252" s="229"/>
      <c r="O252" s="229"/>
      <c r="P252" s="229"/>
      <c r="Q252" s="229"/>
      <c r="R252" s="229"/>
      <c r="S252" s="229"/>
    </row>
    <row r="253" spans="8:19">
      <c r="N253" s="229"/>
      <c r="O253" s="229"/>
      <c r="P253" s="229"/>
      <c r="Q253" s="229"/>
      <c r="R253" s="229"/>
      <c r="S253" s="229"/>
    </row>
    <row r="254" spans="8:19">
      <c r="N254" s="229"/>
      <c r="O254" s="229"/>
      <c r="P254" s="229"/>
      <c r="Q254" s="229"/>
      <c r="R254" s="229"/>
      <c r="S254" s="229"/>
    </row>
    <row r="255" spans="8:19">
      <c r="N255" s="229"/>
      <c r="O255" s="229"/>
      <c r="P255" s="229"/>
      <c r="Q255" s="229"/>
      <c r="R255" s="229"/>
      <c r="S255" s="229"/>
    </row>
    <row r="256" spans="8:19">
      <c r="N256" s="229"/>
      <c r="O256" s="229"/>
      <c r="P256" s="229"/>
      <c r="Q256" s="229"/>
      <c r="R256" s="229"/>
      <c r="S256" s="229"/>
    </row>
    <row r="257" spans="14:19">
      <c r="N257" s="229"/>
      <c r="O257" s="229"/>
      <c r="P257" s="229"/>
      <c r="Q257" s="229"/>
      <c r="R257" s="229"/>
      <c r="S257" s="229"/>
    </row>
    <row r="258" spans="14:19">
      <c r="N258" s="229"/>
      <c r="O258" s="229"/>
      <c r="P258" s="229"/>
      <c r="Q258" s="229"/>
      <c r="R258" s="229"/>
      <c r="S258" s="229"/>
    </row>
    <row r="259" spans="14:19">
      <c r="N259" s="229"/>
      <c r="O259" s="229"/>
      <c r="P259" s="229"/>
      <c r="Q259" s="229"/>
      <c r="R259" s="229"/>
      <c r="S259" s="229"/>
    </row>
    <row r="260" spans="14:19">
      <c r="N260" s="229"/>
      <c r="O260" s="229"/>
      <c r="P260" s="229"/>
      <c r="Q260" s="229"/>
      <c r="R260" s="229"/>
      <c r="S260" s="229"/>
    </row>
    <row r="261" spans="14:19">
      <c r="N261" s="229"/>
      <c r="O261" s="229"/>
      <c r="P261" s="229"/>
      <c r="Q261" s="229"/>
      <c r="R261" s="229"/>
      <c r="S261" s="229"/>
    </row>
    <row r="262" spans="14:19">
      <c r="N262" s="229"/>
      <c r="O262" s="229"/>
      <c r="P262" s="229"/>
      <c r="Q262" s="229"/>
      <c r="R262" s="229"/>
      <c r="S262" s="229"/>
    </row>
    <row r="263" spans="14:19">
      <c r="N263" s="229"/>
      <c r="O263" s="229"/>
      <c r="P263" s="229"/>
      <c r="Q263" s="229"/>
      <c r="R263" s="229"/>
      <c r="S263" s="229"/>
    </row>
    <row r="264" spans="14:19">
      <c r="N264" s="229"/>
      <c r="O264" s="229"/>
      <c r="P264" s="229"/>
      <c r="Q264" s="229"/>
      <c r="R264" s="229"/>
      <c r="S264" s="229"/>
    </row>
    <row r="265" spans="14:19">
      <c r="N265" s="229"/>
      <c r="O265" s="229"/>
      <c r="P265" s="229"/>
      <c r="Q265" s="229"/>
      <c r="R265" s="229"/>
      <c r="S265" s="229"/>
    </row>
    <row r="266" spans="14:19">
      <c r="N266" s="229"/>
      <c r="O266" s="229"/>
      <c r="P266" s="229"/>
      <c r="Q266" s="229"/>
      <c r="R266" s="229"/>
      <c r="S266" s="229"/>
    </row>
    <row r="267" spans="14:19">
      <c r="N267" s="229"/>
      <c r="O267" s="229"/>
      <c r="P267" s="229"/>
      <c r="Q267" s="229"/>
      <c r="R267" s="229"/>
      <c r="S267" s="229"/>
    </row>
    <row r="268" spans="14:19">
      <c r="N268" s="229"/>
      <c r="O268" s="229"/>
      <c r="P268" s="229"/>
      <c r="Q268" s="229"/>
      <c r="R268" s="229"/>
      <c r="S268" s="229"/>
    </row>
    <row r="269" spans="14:19">
      <c r="N269" s="229"/>
      <c r="O269" s="229"/>
      <c r="P269" s="229"/>
      <c r="Q269" s="229"/>
      <c r="R269" s="229"/>
      <c r="S269" s="229"/>
    </row>
    <row r="270" spans="14:19">
      <c r="N270" s="229"/>
      <c r="O270" s="229"/>
      <c r="P270" s="229"/>
      <c r="Q270" s="229"/>
      <c r="R270" s="229"/>
      <c r="S270" s="229"/>
    </row>
    <row r="271" spans="14:19">
      <c r="N271" s="229"/>
      <c r="O271" s="229"/>
      <c r="P271" s="229"/>
      <c r="Q271" s="229"/>
      <c r="R271" s="229"/>
      <c r="S271" s="229"/>
    </row>
    <row r="272" spans="14:19">
      <c r="N272" s="229"/>
      <c r="O272" s="229"/>
      <c r="P272" s="229"/>
      <c r="Q272" s="229"/>
      <c r="R272" s="229"/>
      <c r="S272" s="229"/>
    </row>
    <row r="273" spans="14:19">
      <c r="N273" s="229"/>
      <c r="O273" s="229"/>
      <c r="P273" s="229"/>
      <c r="Q273" s="229"/>
      <c r="R273" s="229"/>
      <c r="S273" s="229"/>
    </row>
    <row r="274" spans="14:19">
      <c r="N274" s="229"/>
      <c r="O274" s="229"/>
      <c r="P274" s="229"/>
      <c r="Q274" s="229"/>
      <c r="R274" s="229"/>
      <c r="S274" s="229"/>
    </row>
    <row r="275" spans="14:19">
      <c r="N275" s="229"/>
      <c r="O275" s="229"/>
      <c r="P275" s="229"/>
      <c r="Q275" s="229"/>
      <c r="R275" s="229"/>
      <c r="S275" s="229"/>
    </row>
    <row r="276" spans="14:19">
      <c r="N276" s="229"/>
      <c r="O276" s="229"/>
      <c r="P276" s="229"/>
      <c r="Q276" s="229"/>
      <c r="R276" s="229"/>
      <c r="S276" s="229"/>
    </row>
    <row r="277" spans="14:19">
      <c r="N277" s="229"/>
      <c r="O277" s="229"/>
      <c r="P277" s="229"/>
      <c r="Q277" s="229"/>
      <c r="R277" s="229"/>
      <c r="S277" s="229"/>
    </row>
    <row r="278" spans="14:19">
      <c r="N278" s="229"/>
      <c r="O278" s="229"/>
      <c r="P278" s="229"/>
      <c r="Q278" s="229"/>
      <c r="R278" s="229"/>
      <c r="S278" s="229"/>
    </row>
    <row r="279" spans="14:19">
      <c r="N279" s="229"/>
      <c r="O279" s="229"/>
      <c r="P279" s="229"/>
      <c r="Q279" s="229"/>
      <c r="R279" s="229"/>
      <c r="S279" s="229"/>
    </row>
    <row r="280" spans="14:19">
      <c r="N280" s="229"/>
      <c r="O280" s="229"/>
      <c r="P280" s="229"/>
      <c r="Q280" s="229"/>
      <c r="R280" s="229"/>
      <c r="S280" s="229"/>
    </row>
    <row r="281" spans="14:19">
      <c r="N281" s="229"/>
      <c r="O281" s="229"/>
      <c r="P281" s="229"/>
      <c r="Q281" s="229"/>
      <c r="R281" s="229"/>
      <c r="S281" s="229"/>
    </row>
    <row r="282" spans="14:19">
      <c r="N282" s="229"/>
      <c r="O282" s="229"/>
      <c r="P282" s="229"/>
      <c r="Q282" s="229"/>
      <c r="R282" s="229"/>
      <c r="S282" s="229"/>
    </row>
    <row r="283" spans="14:19">
      <c r="N283" s="229"/>
      <c r="O283" s="229"/>
      <c r="P283" s="229"/>
      <c r="Q283" s="229"/>
      <c r="R283" s="229"/>
      <c r="S283" s="229"/>
    </row>
    <row r="284" spans="14:19">
      <c r="N284" s="229"/>
      <c r="O284" s="229"/>
      <c r="P284" s="229"/>
      <c r="Q284" s="229"/>
      <c r="R284" s="229"/>
      <c r="S284" s="229"/>
    </row>
    <row r="285" spans="14:19">
      <c r="N285" s="229"/>
      <c r="O285" s="229"/>
      <c r="P285" s="229"/>
      <c r="Q285" s="229"/>
      <c r="R285" s="229"/>
      <c r="S285" s="229"/>
    </row>
    <row r="286" spans="14:19">
      <c r="N286" s="229"/>
      <c r="O286" s="229"/>
      <c r="P286" s="229"/>
      <c r="Q286" s="229"/>
      <c r="R286" s="229"/>
      <c r="S286" s="229"/>
    </row>
    <row r="287" spans="14:19">
      <c r="N287" s="229"/>
      <c r="O287" s="229"/>
      <c r="P287" s="229"/>
      <c r="Q287" s="229"/>
      <c r="R287" s="229"/>
      <c r="S287" s="229"/>
    </row>
    <row r="288" spans="14:19">
      <c r="N288" s="229"/>
      <c r="O288" s="229"/>
      <c r="P288" s="229"/>
      <c r="Q288" s="229"/>
      <c r="R288" s="229"/>
      <c r="S288" s="229"/>
    </row>
    <row r="289" spans="14:19">
      <c r="N289" s="229"/>
      <c r="O289" s="229"/>
      <c r="P289" s="229"/>
      <c r="Q289" s="229"/>
      <c r="R289" s="229"/>
      <c r="S289" s="229"/>
    </row>
    <row r="290" spans="14:19">
      <c r="N290" s="229"/>
      <c r="O290" s="229"/>
      <c r="P290" s="229"/>
      <c r="Q290" s="229"/>
      <c r="R290" s="229"/>
      <c r="S290" s="229"/>
    </row>
    <row r="291" spans="14:19">
      <c r="N291" s="229"/>
      <c r="O291" s="229"/>
      <c r="P291" s="229"/>
      <c r="Q291" s="229"/>
      <c r="R291" s="229"/>
      <c r="S291" s="229"/>
    </row>
    <row r="292" spans="14:19">
      <c r="N292" s="229"/>
      <c r="O292" s="229"/>
      <c r="P292" s="229"/>
      <c r="Q292" s="229"/>
      <c r="R292" s="229"/>
      <c r="S292" s="229"/>
    </row>
    <row r="293" spans="14:19">
      <c r="N293" s="229"/>
      <c r="O293" s="229"/>
      <c r="P293" s="229"/>
      <c r="Q293" s="229"/>
      <c r="R293" s="229"/>
      <c r="S293" s="229"/>
    </row>
    <row r="294" spans="14:19">
      <c r="N294" s="229"/>
      <c r="O294" s="229"/>
      <c r="P294" s="229"/>
      <c r="Q294" s="229"/>
      <c r="R294" s="229"/>
      <c r="S294" s="229"/>
    </row>
    <row r="295" spans="14:19">
      <c r="N295" s="229"/>
      <c r="O295" s="229"/>
      <c r="P295" s="229"/>
      <c r="Q295" s="229"/>
      <c r="R295" s="229"/>
      <c r="S295" s="229"/>
    </row>
    <row r="296" spans="14:19">
      <c r="N296" s="229"/>
      <c r="O296" s="229"/>
      <c r="P296" s="229"/>
      <c r="Q296" s="229"/>
      <c r="R296" s="229"/>
      <c r="S296" s="229"/>
    </row>
    <row r="297" spans="14:19">
      <c r="N297" s="229"/>
      <c r="O297" s="229"/>
      <c r="P297" s="229"/>
      <c r="Q297" s="229"/>
      <c r="R297" s="229"/>
      <c r="S297" s="229"/>
    </row>
    <row r="298" spans="14:19">
      <c r="N298" s="229"/>
      <c r="O298" s="229"/>
      <c r="P298" s="229"/>
      <c r="Q298" s="229"/>
      <c r="R298" s="229"/>
      <c r="S298" s="229"/>
    </row>
    <row r="299" spans="14:19">
      <c r="N299" s="229"/>
      <c r="O299" s="229"/>
      <c r="P299" s="229"/>
      <c r="Q299" s="229"/>
      <c r="R299" s="229"/>
      <c r="S299" s="229"/>
    </row>
    <row r="300" spans="14:19">
      <c r="N300" s="229"/>
      <c r="O300" s="229"/>
      <c r="P300" s="229"/>
      <c r="Q300" s="229"/>
      <c r="R300" s="229"/>
      <c r="S300" s="229"/>
    </row>
    <row r="301" spans="14:19">
      <c r="N301" s="229"/>
      <c r="O301" s="229"/>
      <c r="P301" s="229"/>
      <c r="Q301" s="229"/>
      <c r="R301" s="229"/>
      <c r="S301" s="229"/>
    </row>
    <row r="302" spans="14:19">
      <c r="N302" s="229"/>
      <c r="O302" s="229"/>
      <c r="P302" s="229"/>
      <c r="Q302" s="229"/>
      <c r="R302" s="229"/>
      <c r="S302" s="229"/>
    </row>
    <row r="303" spans="14:19">
      <c r="N303" s="229"/>
      <c r="O303" s="229"/>
      <c r="P303" s="229"/>
      <c r="Q303" s="229"/>
      <c r="R303" s="229"/>
      <c r="S303" s="229"/>
    </row>
    <row r="304" spans="14:19">
      <c r="N304" s="229"/>
      <c r="O304" s="229"/>
      <c r="P304" s="229"/>
      <c r="Q304" s="229"/>
      <c r="R304" s="229"/>
      <c r="S304" s="229"/>
    </row>
    <row r="305" spans="14:19">
      <c r="N305" s="229"/>
      <c r="O305" s="229"/>
      <c r="P305" s="229"/>
      <c r="Q305" s="229"/>
      <c r="R305" s="229"/>
      <c r="S305" s="229"/>
    </row>
    <row r="306" spans="14:19">
      <c r="N306" s="229"/>
      <c r="O306" s="229"/>
      <c r="P306" s="229"/>
      <c r="Q306" s="229"/>
      <c r="R306" s="229"/>
      <c r="S306" s="229"/>
    </row>
    <row r="307" spans="14:19">
      <c r="N307" s="229"/>
      <c r="O307" s="229"/>
      <c r="P307" s="229"/>
      <c r="Q307" s="229"/>
      <c r="R307" s="229"/>
      <c r="S307" s="229"/>
    </row>
    <row r="308" spans="14:19">
      <c r="N308" s="229"/>
      <c r="O308" s="229"/>
      <c r="P308" s="229"/>
      <c r="Q308" s="229"/>
      <c r="R308" s="229"/>
      <c r="S308" s="229"/>
    </row>
    <row r="309" spans="14:19">
      <c r="N309" s="229"/>
      <c r="O309" s="229"/>
      <c r="P309" s="229"/>
      <c r="Q309" s="229"/>
      <c r="R309" s="229"/>
      <c r="S309" s="229"/>
    </row>
    <row r="310" spans="14:19">
      <c r="N310" s="229"/>
      <c r="O310" s="229"/>
      <c r="P310" s="229"/>
      <c r="Q310" s="229"/>
      <c r="R310" s="229"/>
      <c r="S310" s="229"/>
    </row>
    <row r="311" spans="14:19">
      <c r="N311" s="229"/>
      <c r="O311" s="229"/>
      <c r="P311" s="229"/>
      <c r="Q311" s="229"/>
      <c r="R311" s="229"/>
      <c r="S311" s="229"/>
    </row>
    <row r="312" spans="14:19">
      <c r="N312" s="229"/>
      <c r="O312" s="229"/>
      <c r="P312" s="229"/>
      <c r="Q312" s="229"/>
      <c r="R312" s="229"/>
      <c r="S312" s="229"/>
    </row>
    <row r="313" spans="14:19">
      <c r="N313" s="229"/>
      <c r="O313" s="229"/>
      <c r="P313" s="229"/>
      <c r="Q313" s="229"/>
      <c r="R313" s="229"/>
      <c r="S313" s="229"/>
    </row>
    <row r="314" spans="14:19">
      <c r="N314" s="229"/>
      <c r="O314" s="229"/>
      <c r="P314" s="229"/>
      <c r="Q314" s="229"/>
      <c r="R314" s="229"/>
      <c r="S314" s="229"/>
    </row>
    <row r="315" spans="14:19">
      <c r="N315" s="229"/>
      <c r="O315" s="229"/>
      <c r="P315" s="229"/>
      <c r="Q315" s="229"/>
      <c r="R315" s="229"/>
      <c r="S315" s="229"/>
    </row>
    <row r="316" spans="14:19">
      <c r="N316" s="229"/>
      <c r="O316" s="229"/>
      <c r="P316" s="229"/>
      <c r="Q316" s="229"/>
      <c r="R316" s="229"/>
      <c r="S316" s="229"/>
    </row>
    <row r="317" spans="14:19">
      <c r="N317" s="229"/>
      <c r="O317" s="229"/>
      <c r="P317" s="229"/>
      <c r="Q317" s="229"/>
      <c r="R317" s="229"/>
      <c r="S317" s="229"/>
    </row>
    <row r="318" spans="14:19">
      <c r="N318" s="229"/>
      <c r="O318" s="229"/>
      <c r="P318" s="229"/>
      <c r="Q318" s="229"/>
      <c r="R318" s="229"/>
      <c r="S318" s="229"/>
    </row>
    <row r="319" spans="14:19">
      <c r="N319" s="229"/>
      <c r="O319" s="229"/>
      <c r="P319" s="229"/>
      <c r="Q319" s="229"/>
      <c r="R319" s="229"/>
      <c r="S319" s="229"/>
    </row>
    <row r="320" spans="14:19">
      <c r="N320" s="229"/>
      <c r="O320" s="229"/>
      <c r="P320" s="229"/>
      <c r="Q320" s="229"/>
      <c r="R320" s="229"/>
      <c r="S320" s="229"/>
    </row>
    <row r="321" spans="14:19">
      <c r="N321" s="229"/>
      <c r="O321" s="229"/>
      <c r="P321" s="229"/>
      <c r="Q321" s="229"/>
      <c r="R321" s="229"/>
      <c r="S321" s="229"/>
    </row>
    <row r="322" spans="14:19">
      <c r="N322" s="229"/>
      <c r="O322" s="229"/>
      <c r="P322" s="229"/>
      <c r="Q322" s="229"/>
      <c r="R322" s="229"/>
      <c r="S322" s="229"/>
    </row>
    <row r="323" spans="14:19">
      <c r="N323" s="229"/>
      <c r="O323" s="229"/>
      <c r="P323" s="229"/>
      <c r="Q323" s="229"/>
      <c r="R323" s="229"/>
      <c r="S323" s="229"/>
    </row>
    <row r="324" spans="14:19">
      <c r="N324" s="229"/>
      <c r="O324" s="229"/>
      <c r="P324" s="229"/>
      <c r="Q324" s="229"/>
      <c r="R324" s="229"/>
      <c r="S324" s="229"/>
    </row>
    <row r="325" spans="14:19">
      <c r="N325" s="229"/>
      <c r="O325" s="229"/>
      <c r="P325" s="229"/>
      <c r="Q325" s="229"/>
      <c r="R325" s="229"/>
      <c r="S325" s="229"/>
    </row>
    <row r="326" spans="14:19">
      <c r="N326" s="229"/>
      <c r="O326" s="229"/>
      <c r="P326" s="229"/>
      <c r="Q326" s="229"/>
      <c r="R326" s="229"/>
      <c r="S326" s="229"/>
    </row>
    <row r="327" spans="14:19">
      <c r="N327" s="229"/>
      <c r="O327" s="229"/>
      <c r="P327" s="229"/>
      <c r="Q327" s="229"/>
      <c r="R327" s="229"/>
      <c r="S327" s="229"/>
    </row>
    <row r="328" spans="14:19">
      <c r="N328" s="229"/>
      <c r="O328" s="229"/>
      <c r="P328" s="229"/>
      <c r="Q328" s="229"/>
      <c r="R328" s="229"/>
      <c r="S328" s="229"/>
    </row>
    <row r="329" spans="14:19">
      <c r="N329" s="229"/>
      <c r="O329" s="229"/>
      <c r="P329" s="229"/>
      <c r="Q329" s="229"/>
      <c r="R329" s="229"/>
      <c r="S329" s="229"/>
    </row>
    <row r="330" spans="14:19">
      <c r="N330" s="229"/>
      <c r="O330" s="229"/>
      <c r="P330" s="229"/>
      <c r="Q330" s="229"/>
      <c r="R330" s="229"/>
      <c r="S330" s="229"/>
    </row>
    <row r="331" spans="14:19">
      <c r="N331" s="229"/>
      <c r="O331" s="229"/>
      <c r="P331" s="229"/>
      <c r="Q331" s="229"/>
      <c r="R331" s="229"/>
      <c r="S331" s="229"/>
    </row>
    <row r="332" spans="14:19">
      <c r="N332" s="229"/>
      <c r="O332" s="229"/>
      <c r="P332" s="229"/>
      <c r="Q332" s="229"/>
      <c r="R332" s="229"/>
      <c r="S332" s="229"/>
    </row>
    <row r="333" spans="14:19">
      <c r="N333" s="229"/>
      <c r="O333" s="229"/>
      <c r="P333" s="229"/>
      <c r="Q333" s="229"/>
      <c r="R333" s="229"/>
      <c r="S333" s="229"/>
    </row>
    <row r="334" spans="14:19">
      <c r="N334" s="229"/>
      <c r="O334" s="229"/>
      <c r="P334" s="229"/>
      <c r="Q334" s="229"/>
      <c r="R334" s="229"/>
      <c r="S334" s="229"/>
    </row>
    <row r="335" spans="14:19">
      <c r="N335" s="229"/>
      <c r="O335" s="229"/>
      <c r="P335" s="229"/>
      <c r="Q335" s="229"/>
      <c r="R335" s="229"/>
      <c r="S335" s="229"/>
    </row>
    <row r="336" spans="14:19">
      <c r="N336" s="229"/>
      <c r="O336" s="229"/>
      <c r="P336" s="229"/>
      <c r="Q336" s="229"/>
      <c r="R336" s="229"/>
      <c r="S336" s="229"/>
    </row>
    <row r="337" spans="14:19">
      <c r="N337" s="229"/>
      <c r="O337" s="229"/>
      <c r="P337" s="229"/>
      <c r="Q337" s="229"/>
      <c r="R337" s="229"/>
      <c r="S337" s="229"/>
    </row>
    <row r="338" spans="14:19">
      <c r="N338" s="229"/>
      <c r="O338" s="229"/>
      <c r="P338" s="229"/>
      <c r="Q338" s="229"/>
      <c r="R338" s="229"/>
      <c r="S338" s="229"/>
    </row>
    <row r="339" spans="14:19">
      <c r="N339" s="229"/>
      <c r="O339" s="229"/>
      <c r="P339" s="229"/>
      <c r="Q339" s="229"/>
      <c r="R339" s="229"/>
      <c r="S339" s="229"/>
    </row>
    <row r="340" spans="14:19">
      <c r="N340" s="229"/>
      <c r="O340" s="229"/>
      <c r="P340" s="229"/>
      <c r="Q340" s="229"/>
      <c r="R340" s="229"/>
      <c r="S340" s="229"/>
    </row>
    <row r="341" spans="14:19">
      <c r="N341" s="229"/>
      <c r="O341" s="229"/>
      <c r="P341" s="229"/>
      <c r="Q341" s="229"/>
      <c r="R341" s="229"/>
      <c r="S341" s="229"/>
    </row>
    <row r="342" spans="14:19">
      <c r="N342" s="229"/>
      <c r="O342" s="229"/>
      <c r="P342" s="229"/>
      <c r="Q342" s="229"/>
      <c r="R342" s="229"/>
      <c r="S342" s="229"/>
    </row>
    <row r="343" spans="14:19">
      <c r="N343" s="229"/>
      <c r="O343" s="229"/>
      <c r="P343" s="229"/>
      <c r="Q343" s="229"/>
      <c r="R343" s="229"/>
      <c r="S343" s="229"/>
    </row>
    <row r="344" spans="14:19">
      <c r="N344" s="229"/>
      <c r="O344" s="229"/>
      <c r="P344" s="229"/>
      <c r="Q344" s="229"/>
      <c r="R344" s="229"/>
      <c r="S344" s="229"/>
    </row>
    <row r="345" spans="14:19">
      <c r="N345" s="229"/>
      <c r="O345" s="229"/>
      <c r="P345" s="229"/>
      <c r="Q345" s="229"/>
      <c r="R345" s="229"/>
      <c r="S345" s="229"/>
    </row>
    <row r="346" spans="14:19">
      <c r="N346" s="229"/>
      <c r="O346" s="229"/>
      <c r="P346" s="229"/>
      <c r="Q346" s="229"/>
      <c r="R346" s="229"/>
      <c r="S346" s="229"/>
    </row>
    <row r="347" spans="14:19">
      <c r="N347" s="229"/>
      <c r="O347" s="229"/>
      <c r="P347" s="229"/>
      <c r="Q347" s="229"/>
      <c r="R347" s="229"/>
      <c r="S347" s="229"/>
    </row>
    <row r="348" spans="14:19">
      <c r="N348" s="229"/>
      <c r="O348" s="229"/>
      <c r="P348" s="229"/>
      <c r="Q348" s="229"/>
      <c r="R348" s="229"/>
      <c r="S348" s="229"/>
    </row>
    <row r="349" spans="14:19">
      <c r="N349" s="229"/>
      <c r="O349" s="229"/>
      <c r="P349" s="229"/>
      <c r="Q349" s="229"/>
      <c r="R349" s="229"/>
      <c r="S349" s="229"/>
    </row>
    <row r="350" spans="14:19">
      <c r="N350" s="229"/>
      <c r="O350" s="229"/>
      <c r="P350" s="229"/>
      <c r="Q350" s="229"/>
      <c r="R350" s="229"/>
      <c r="S350" s="229"/>
    </row>
    <row r="351" spans="14:19">
      <c r="N351" s="229"/>
      <c r="O351" s="229"/>
      <c r="P351" s="229"/>
      <c r="Q351" s="229"/>
      <c r="R351" s="229"/>
      <c r="S351" s="229"/>
    </row>
    <row r="352" spans="14:19">
      <c r="N352" s="229"/>
      <c r="O352" s="229"/>
      <c r="P352" s="229"/>
      <c r="Q352" s="229"/>
      <c r="R352" s="229"/>
      <c r="S352" s="229"/>
    </row>
    <row r="353" spans="14:19">
      <c r="N353" s="229"/>
      <c r="O353" s="229"/>
      <c r="P353" s="229"/>
      <c r="Q353" s="229"/>
      <c r="R353" s="229"/>
      <c r="S353" s="229"/>
    </row>
    <row r="354" spans="14:19">
      <c r="N354" s="229"/>
      <c r="O354" s="229"/>
      <c r="P354" s="229"/>
      <c r="Q354" s="229"/>
      <c r="R354" s="229"/>
      <c r="S354" s="229"/>
    </row>
    <row r="355" spans="14:19">
      <c r="N355" s="229"/>
      <c r="O355" s="229"/>
      <c r="P355" s="229"/>
      <c r="Q355" s="229"/>
      <c r="R355" s="229"/>
      <c r="S355" s="229"/>
    </row>
    <row r="356" spans="14:19">
      <c r="N356" s="229"/>
      <c r="O356" s="229"/>
      <c r="P356" s="229"/>
      <c r="Q356" s="229"/>
      <c r="R356" s="229"/>
      <c r="S356" s="229"/>
    </row>
    <row r="357" spans="14:19">
      <c r="N357" s="229"/>
      <c r="O357" s="229"/>
      <c r="P357" s="229"/>
      <c r="Q357" s="229"/>
      <c r="R357" s="229"/>
      <c r="S357" s="229"/>
    </row>
    <row r="358" spans="14:19">
      <c r="N358" s="229"/>
      <c r="O358" s="229"/>
      <c r="P358" s="229"/>
      <c r="Q358" s="229"/>
      <c r="R358" s="229"/>
      <c r="S358" s="229"/>
    </row>
    <row r="359" spans="14:19">
      <c r="N359" s="229"/>
      <c r="O359" s="229"/>
      <c r="P359" s="229"/>
      <c r="Q359" s="229"/>
      <c r="R359" s="229"/>
      <c r="S359" s="229"/>
    </row>
    <row r="360" spans="14:19">
      <c r="N360" s="229"/>
      <c r="O360" s="229"/>
      <c r="P360" s="229"/>
      <c r="Q360" s="229"/>
      <c r="R360" s="229"/>
      <c r="S360" s="229"/>
    </row>
    <row r="361" spans="14:19">
      <c r="N361" s="229"/>
      <c r="O361" s="229"/>
      <c r="P361" s="229"/>
      <c r="Q361" s="229"/>
      <c r="R361" s="229"/>
      <c r="S361" s="229"/>
    </row>
    <row r="362" spans="14:19">
      <c r="N362" s="229"/>
      <c r="O362" s="229"/>
      <c r="P362" s="229"/>
      <c r="Q362" s="229"/>
      <c r="R362" s="229"/>
      <c r="S362" s="229"/>
    </row>
    <row r="363" spans="14:19">
      <c r="N363" s="229"/>
      <c r="O363" s="229"/>
      <c r="P363" s="229"/>
      <c r="Q363" s="229"/>
      <c r="R363" s="229"/>
      <c r="S363" s="229"/>
    </row>
    <row r="364" spans="14:19">
      <c r="N364" s="229"/>
      <c r="O364" s="229"/>
      <c r="P364" s="229"/>
      <c r="Q364" s="229"/>
      <c r="R364" s="229"/>
      <c r="S364" s="229"/>
    </row>
    <row r="365" spans="14:19">
      <c r="N365" s="229"/>
      <c r="O365" s="229"/>
      <c r="P365" s="229"/>
      <c r="Q365" s="229"/>
      <c r="R365" s="229"/>
      <c r="S365" s="229"/>
    </row>
    <row r="366" spans="14:19">
      <c r="N366" s="229"/>
      <c r="O366" s="229"/>
      <c r="P366" s="229"/>
      <c r="Q366" s="229"/>
      <c r="R366" s="229"/>
      <c r="S366" s="229"/>
    </row>
    <row r="367" spans="14:19">
      <c r="N367" s="229"/>
      <c r="O367" s="229"/>
      <c r="P367" s="229"/>
      <c r="Q367" s="229"/>
      <c r="R367" s="229"/>
      <c r="S367" s="229"/>
    </row>
    <row r="368" spans="14:19">
      <c r="N368" s="229"/>
      <c r="O368" s="229"/>
      <c r="P368" s="229"/>
      <c r="Q368" s="229"/>
      <c r="R368" s="229"/>
      <c r="S368" s="229"/>
    </row>
    <row r="369" spans="14:19">
      <c r="N369" s="229"/>
      <c r="O369" s="229"/>
      <c r="P369" s="229"/>
      <c r="Q369" s="229"/>
      <c r="R369" s="229"/>
      <c r="S369" s="229"/>
    </row>
    <row r="370" spans="14:19">
      <c r="N370" s="229"/>
      <c r="O370" s="229"/>
      <c r="P370" s="229"/>
      <c r="Q370" s="229"/>
      <c r="R370" s="229"/>
      <c r="S370" s="229"/>
    </row>
    <row r="371" spans="14:19">
      <c r="N371" s="229"/>
      <c r="O371" s="229"/>
      <c r="P371" s="229"/>
      <c r="Q371" s="229"/>
      <c r="R371" s="229"/>
      <c r="S371" s="229"/>
    </row>
    <row r="372" spans="14:19">
      <c r="N372" s="229"/>
      <c r="O372" s="229"/>
      <c r="P372" s="229"/>
      <c r="Q372" s="229"/>
      <c r="R372" s="229"/>
      <c r="S372" s="229"/>
    </row>
    <row r="373" spans="14:19">
      <c r="N373" s="229"/>
      <c r="O373" s="229"/>
      <c r="P373" s="229"/>
      <c r="Q373" s="229"/>
      <c r="R373" s="229"/>
      <c r="S373" s="229"/>
    </row>
    <row r="374" spans="14:19">
      <c r="N374" s="229"/>
      <c r="O374" s="229"/>
      <c r="P374" s="229"/>
      <c r="Q374" s="229"/>
      <c r="R374" s="229"/>
      <c r="S374" s="229"/>
    </row>
    <row r="375" spans="14:19">
      <c r="N375" s="229"/>
      <c r="O375" s="229"/>
      <c r="P375" s="229"/>
      <c r="Q375" s="229"/>
      <c r="R375" s="229"/>
      <c r="S375" s="229"/>
    </row>
    <row r="376" spans="14:19">
      <c r="N376" s="229"/>
      <c r="O376" s="229"/>
      <c r="P376" s="229"/>
      <c r="Q376" s="229"/>
      <c r="R376" s="229"/>
      <c r="S376" s="229"/>
    </row>
    <row r="377" spans="14:19">
      <c r="N377" s="229"/>
      <c r="O377" s="229"/>
      <c r="P377" s="229"/>
      <c r="Q377" s="229"/>
      <c r="R377" s="229"/>
      <c r="S377" s="229"/>
    </row>
    <row r="378" spans="14:19">
      <c r="N378" s="229"/>
      <c r="O378" s="229"/>
      <c r="P378" s="229"/>
      <c r="Q378" s="229"/>
      <c r="R378" s="229"/>
      <c r="S378" s="229"/>
    </row>
    <row r="379" spans="14:19">
      <c r="N379" s="229"/>
      <c r="O379" s="229"/>
      <c r="P379" s="229"/>
      <c r="Q379" s="229"/>
      <c r="R379" s="229"/>
      <c r="S379" s="229"/>
    </row>
    <row r="380" spans="14:19">
      <c r="N380" s="229"/>
      <c r="O380" s="229"/>
      <c r="P380" s="229"/>
      <c r="Q380" s="229"/>
      <c r="R380" s="229"/>
      <c r="S380" s="229"/>
    </row>
    <row r="381" spans="14:19">
      <c r="N381" s="229"/>
      <c r="O381" s="229"/>
      <c r="P381" s="229"/>
      <c r="Q381" s="229"/>
      <c r="R381" s="229"/>
      <c r="S381" s="229"/>
    </row>
    <row r="382" spans="14:19">
      <c r="N382" s="229"/>
      <c r="O382" s="229"/>
      <c r="P382" s="229"/>
      <c r="Q382" s="229"/>
      <c r="R382" s="229"/>
      <c r="S382" s="229"/>
    </row>
    <row r="383" spans="14:19">
      <c r="N383" s="229"/>
      <c r="O383" s="229"/>
      <c r="P383" s="229"/>
      <c r="Q383" s="229"/>
      <c r="R383" s="229"/>
      <c r="S383" s="229"/>
    </row>
    <row r="384" spans="14:19">
      <c r="N384" s="229"/>
      <c r="O384" s="229"/>
      <c r="P384" s="229"/>
      <c r="Q384" s="229"/>
      <c r="R384" s="229"/>
      <c r="S384" s="229"/>
    </row>
    <row r="385" spans="14:19">
      <c r="N385" s="229"/>
      <c r="O385" s="229"/>
      <c r="P385" s="229"/>
      <c r="Q385" s="229"/>
      <c r="R385" s="229"/>
      <c r="S385" s="229"/>
    </row>
    <row r="386" spans="14:19">
      <c r="N386" s="229"/>
      <c r="O386" s="229"/>
      <c r="P386" s="229"/>
      <c r="Q386" s="229"/>
      <c r="R386" s="229"/>
      <c r="S386" s="229"/>
    </row>
    <row r="387" spans="14:19">
      <c r="N387" s="229"/>
      <c r="O387" s="229"/>
      <c r="P387" s="229"/>
      <c r="Q387" s="229"/>
      <c r="R387" s="229"/>
      <c r="S387" s="229"/>
    </row>
    <row r="388" spans="14:19">
      <c r="N388" s="229"/>
      <c r="O388" s="229"/>
      <c r="P388" s="229"/>
      <c r="Q388" s="229"/>
      <c r="R388" s="229"/>
      <c r="S388" s="229"/>
    </row>
    <row r="389" spans="14:19">
      <c r="N389" s="229"/>
      <c r="O389" s="229"/>
      <c r="P389" s="229"/>
      <c r="Q389" s="229"/>
      <c r="R389" s="229"/>
      <c r="S389" s="229"/>
    </row>
    <row r="390" spans="14:19">
      <c r="N390" s="229"/>
      <c r="O390" s="229"/>
      <c r="P390" s="229"/>
      <c r="Q390" s="229"/>
      <c r="R390" s="229"/>
      <c r="S390" s="229"/>
    </row>
    <row r="391" spans="14:19">
      <c r="N391" s="229"/>
      <c r="O391" s="229"/>
      <c r="P391" s="229"/>
      <c r="Q391" s="229"/>
      <c r="R391" s="229"/>
      <c r="S391" s="229"/>
    </row>
    <row r="392" spans="14:19">
      <c r="N392" s="229"/>
      <c r="O392" s="229"/>
      <c r="P392" s="229"/>
      <c r="Q392" s="229"/>
      <c r="R392" s="229"/>
      <c r="S392" s="229"/>
    </row>
    <row r="393" spans="14:19">
      <c r="N393" s="229"/>
      <c r="O393" s="229"/>
      <c r="P393" s="229"/>
      <c r="Q393" s="229"/>
      <c r="R393" s="229"/>
      <c r="S393" s="229"/>
    </row>
    <row r="394" spans="14:19">
      <c r="N394" s="229"/>
      <c r="O394" s="229"/>
      <c r="P394" s="229"/>
      <c r="Q394" s="229"/>
      <c r="R394" s="229"/>
      <c r="S394" s="229"/>
    </row>
    <row r="395" spans="14:19">
      <c r="N395" s="229"/>
      <c r="O395" s="229"/>
      <c r="P395" s="229"/>
      <c r="Q395" s="229"/>
      <c r="R395" s="229"/>
      <c r="S395" s="229"/>
    </row>
    <row r="396" spans="14:19">
      <c r="N396" s="229"/>
      <c r="O396" s="229"/>
      <c r="P396" s="229"/>
      <c r="Q396" s="229"/>
      <c r="R396" s="229"/>
      <c r="S396" s="229"/>
    </row>
    <row r="397" spans="14:19">
      <c r="N397" s="229"/>
      <c r="O397" s="229"/>
      <c r="P397" s="229"/>
      <c r="Q397" s="229"/>
      <c r="R397" s="229"/>
      <c r="S397" s="229"/>
    </row>
    <row r="398" spans="14:19">
      <c r="N398" s="229"/>
      <c r="O398" s="229"/>
      <c r="P398" s="229"/>
      <c r="Q398" s="229"/>
      <c r="R398" s="229"/>
      <c r="S398" s="229"/>
    </row>
    <row r="399" spans="14:19">
      <c r="N399" s="229"/>
      <c r="O399" s="229"/>
      <c r="P399" s="229"/>
      <c r="Q399" s="229"/>
      <c r="R399" s="229"/>
      <c r="S399" s="229"/>
    </row>
    <row r="400" spans="14:19">
      <c r="N400" s="229"/>
      <c r="O400" s="229"/>
      <c r="P400" s="229"/>
      <c r="Q400" s="229"/>
      <c r="R400" s="229"/>
      <c r="S400" s="229"/>
    </row>
    <row r="401" spans="14:19">
      <c r="N401" s="229"/>
      <c r="O401" s="229"/>
      <c r="P401" s="229"/>
      <c r="Q401" s="229"/>
      <c r="R401" s="229"/>
      <c r="S401" s="229"/>
    </row>
    <row r="402" spans="14:19">
      <c r="N402" s="229"/>
      <c r="O402" s="229"/>
      <c r="P402" s="229"/>
      <c r="Q402" s="229"/>
      <c r="R402" s="229"/>
      <c r="S402" s="229"/>
    </row>
    <row r="403" spans="14:19">
      <c r="N403" s="229"/>
      <c r="O403" s="229"/>
      <c r="P403" s="229"/>
      <c r="Q403" s="229"/>
      <c r="R403" s="229"/>
      <c r="S403" s="229"/>
    </row>
    <row r="404" spans="14:19">
      <c r="N404" s="229"/>
      <c r="O404" s="229"/>
      <c r="P404" s="229"/>
      <c r="Q404" s="229"/>
      <c r="R404" s="229"/>
      <c r="S404" s="229"/>
    </row>
    <row r="405" spans="14:19">
      <c r="N405" s="229"/>
      <c r="O405" s="229"/>
      <c r="P405" s="229"/>
      <c r="Q405" s="229"/>
      <c r="R405" s="229"/>
      <c r="S405" s="229"/>
    </row>
    <row r="406" spans="14:19">
      <c r="N406" s="229"/>
      <c r="O406" s="229"/>
      <c r="P406" s="229"/>
      <c r="Q406" s="229"/>
      <c r="R406" s="229"/>
      <c r="S406" s="229"/>
    </row>
    <row r="407" spans="14:19">
      <c r="N407" s="229"/>
      <c r="O407" s="229"/>
      <c r="P407" s="229"/>
      <c r="Q407" s="229"/>
      <c r="R407" s="229"/>
      <c r="S407" s="229"/>
    </row>
    <row r="408" spans="14:19">
      <c r="N408" s="229"/>
      <c r="O408" s="229"/>
      <c r="P408" s="229"/>
      <c r="Q408" s="229"/>
      <c r="R408" s="229"/>
      <c r="S408" s="229"/>
    </row>
    <row r="409" spans="14:19">
      <c r="N409" s="229"/>
      <c r="O409" s="229"/>
      <c r="P409" s="229"/>
      <c r="Q409" s="229"/>
      <c r="R409" s="229"/>
      <c r="S409" s="229"/>
    </row>
    <row r="410" spans="14:19">
      <c r="N410" s="229"/>
      <c r="O410" s="229"/>
      <c r="P410" s="229"/>
      <c r="Q410" s="229"/>
      <c r="R410" s="229"/>
      <c r="S410" s="229"/>
    </row>
    <row r="411" spans="14:19">
      <c r="N411" s="229"/>
      <c r="O411" s="229"/>
      <c r="P411" s="229"/>
      <c r="Q411" s="229"/>
      <c r="R411" s="229"/>
      <c r="S411" s="229"/>
    </row>
    <row r="412" spans="14:19">
      <c r="N412" s="229"/>
      <c r="O412" s="229"/>
      <c r="P412" s="229"/>
      <c r="Q412" s="229"/>
      <c r="R412" s="229"/>
      <c r="S412" s="229"/>
    </row>
    <row r="413" spans="14:19">
      <c r="N413" s="229"/>
      <c r="O413" s="229"/>
      <c r="P413" s="229"/>
      <c r="Q413" s="229"/>
      <c r="R413" s="229"/>
      <c r="S413" s="229"/>
    </row>
    <row r="414" spans="14:19">
      <c r="N414" s="229"/>
      <c r="O414" s="229"/>
      <c r="P414" s="229"/>
      <c r="Q414" s="229"/>
      <c r="R414" s="229"/>
      <c r="S414" s="229"/>
    </row>
    <row r="415" spans="14:19">
      <c r="N415" s="229"/>
      <c r="O415" s="229"/>
      <c r="P415" s="229"/>
      <c r="Q415" s="229"/>
      <c r="R415" s="229"/>
      <c r="S415" s="229"/>
    </row>
    <row r="416" spans="14:19">
      <c r="N416" s="229"/>
      <c r="O416" s="229"/>
      <c r="P416" s="229"/>
      <c r="Q416" s="229"/>
      <c r="R416" s="229"/>
      <c r="S416" s="229"/>
    </row>
    <row r="417" spans="14:19">
      <c r="N417" s="229"/>
      <c r="O417" s="229"/>
      <c r="P417" s="229"/>
      <c r="Q417" s="229"/>
      <c r="R417" s="229"/>
      <c r="S417" s="229"/>
    </row>
    <row r="418" spans="14:19">
      <c r="N418" s="229"/>
      <c r="O418" s="229"/>
      <c r="P418" s="229"/>
      <c r="Q418" s="229"/>
      <c r="R418" s="229"/>
      <c r="S418" s="229"/>
    </row>
    <row r="419" spans="14:19">
      <c r="N419" s="229"/>
      <c r="O419" s="229"/>
      <c r="P419" s="229"/>
      <c r="Q419" s="229"/>
      <c r="R419" s="229"/>
      <c r="S419" s="229"/>
    </row>
    <row r="420" spans="14:19">
      <c r="N420" s="229"/>
      <c r="O420" s="229"/>
      <c r="P420" s="229"/>
      <c r="Q420" s="229"/>
      <c r="R420" s="229"/>
      <c r="S420" s="229"/>
    </row>
    <row r="421" spans="14:19">
      <c r="N421" s="229"/>
      <c r="O421" s="229"/>
      <c r="P421" s="229"/>
      <c r="Q421" s="229"/>
      <c r="R421" s="229"/>
      <c r="S421" s="229"/>
    </row>
    <row r="422" spans="14:19">
      <c r="N422" s="229"/>
      <c r="O422" s="229"/>
      <c r="P422" s="229"/>
      <c r="Q422" s="229"/>
      <c r="R422" s="229"/>
      <c r="S422" s="229"/>
    </row>
    <row r="423" spans="14:19">
      <c r="N423" s="229"/>
      <c r="O423" s="229"/>
      <c r="P423" s="229"/>
      <c r="Q423" s="229"/>
      <c r="R423" s="229"/>
      <c r="S423" s="229"/>
    </row>
    <row r="424" spans="14:19">
      <c r="N424" s="229"/>
      <c r="O424" s="229"/>
      <c r="P424" s="229"/>
      <c r="Q424" s="229"/>
      <c r="R424" s="229"/>
      <c r="S424" s="229"/>
    </row>
    <row r="425" spans="14:19">
      <c r="N425" s="229"/>
      <c r="O425" s="229"/>
      <c r="P425" s="229"/>
      <c r="Q425" s="229"/>
      <c r="R425" s="229"/>
      <c r="S425" s="229"/>
    </row>
    <row r="426" spans="14:19">
      <c r="N426" s="229"/>
      <c r="O426" s="229"/>
      <c r="P426" s="229"/>
      <c r="Q426" s="229"/>
      <c r="R426" s="229"/>
      <c r="S426" s="229"/>
    </row>
    <row r="427" spans="14:19">
      <c r="N427" s="229"/>
      <c r="O427" s="229"/>
      <c r="P427" s="229"/>
      <c r="Q427" s="229"/>
      <c r="R427" s="229"/>
      <c r="S427" s="229"/>
    </row>
    <row r="428" spans="14:19">
      <c r="N428" s="229"/>
      <c r="O428" s="229"/>
      <c r="P428" s="229"/>
      <c r="Q428" s="229"/>
      <c r="R428" s="229"/>
      <c r="S428" s="229"/>
    </row>
    <row r="429" spans="14:19">
      <c r="N429" s="229"/>
      <c r="O429" s="229"/>
      <c r="P429" s="229"/>
      <c r="Q429" s="229"/>
      <c r="R429" s="229"/>
      <c r="S429" s="229"/>
    </row>
    <row r="430" spans="14:19">
      <c r="N430" s="229"/>
      <c r="O430" s="229"/>
      <c r="P430" s="229"/>
      <c r="Q430" s="229"/>
      <c r="R430" s="229"/>
      <c r="S430" s="229"/>
    </row>
    <row r="431" spans="14:19">
      <c r="N431" s="229"/>
      <c r="O431" s="229"/>
      <c r="P431" s="229"/>
      <c r="Q431" s="229"/>
      <c r="R431" s="229"/>
      <c r="S431" s="229"/>
    </row>
    <row r="432" spans="14:19">
      <c r="N432" s="229"/>
      <c r="O432" s="229"/>
      <c r="P432" s="229"/>
      <c r="Q432" s="229"/>
      <c r="R432" s="229"/>
      <c r="S432" s="229"/>
    </row>
    <row r="433" spans="14:19">
      <c r="N433" s="229"/>
      <c r="O433" s="229"/>
      <c r="P433" s="229"/>
      <c r="Q433" s="229"/>
      <c r="R433" s="229"/>
      <c r="S433" s="229"/>
    </row>
    <row r="434" spans="14:19">
      <c r="N434" s="229"/>
      <c r="O434" s="229"/>
      <c r="P434" s="229"/>
      <c r="Q434" s="229"/>
      <c r="R434" s="229"/>
      <c r="S434" s="229"/>
    </row>
    <row r="435" spans="14:19">
      <c r="N435" s="229"/>
      <c r="O435" s="229"/>
      <c r="P435" s="229"/>
      <c r="Q435" s="229"/>
      <c r="R435" s="229"/>
      <c r="S435" s="229"/>
    </row>
    <row r="436" spans="14:19">
      <c r="N436" s="229"/>
      <c r="O436" s="229"/>
      <c r="P436" s="229"/>
      <c r="Q436" s="229"/>
      <c r="R436" s="229"/>
      <c r="S436" s="229"/>
    </row>
    <row r="437" spans="14:19">
      <c r="N437" s="229"/>
      <c r="O437" s="229"/>
      <c r="P437" s="229"/>
      <c r="Q437" s="229"/>
      <c r="R437" s="229"/>
      <c r="S437" s="229"/>
    </row>
    <row r="438" spans="14:19">
      <c r="N438" s="229"/>
      <c r="O438" s="229"/>
      <c r="P438" s="229"/>
      <c r="Q438" s="229"/>
      <c r="R438" s="229"/>
      <c r="S438" s="229"/>
    </row>
    <row r="439" spans="14:19">
      <c r="N439" s="229"/>
      <c r="O439" s="229"/>
      <c r="P439" s="229"/>
      <c r="Q439" s="229"/>
      <c r="R439" s="229"/>
      <c r="S439" s="229"/>
    </row>
    <row r="440" spans="14:19">
      <c r="N440" s="229"/>
      <c r="O440" s="229"/>
      <c r="P440" s="229"/>
      <c r="Q440" s="229"/>
      <c r="R440" s="229"/>
      <c r="S440" s="229"/>
    </row>
    <row r="441" spans="14:19">
      <c r="N441" s="229"/>
      <c r="O441" s="229"/>
      <c r="P441" s="229"/>
      <c r="Q441" s="229"/>
      <c r="R441" s="229"/>
      <c r="S441" s="229"/>
    </row>
    <row r="442" spans="14:19">
      <c r="N442" s="229"/>
      <c r="O442" s="229"/>
      <c r="P442" s="229"/>
      <c r="Q442" s="229"/>
      <c r="R442" s="229"/>
      <c r="S442" s="229"/>
    </row>
    <row r="443" spans="14:19">
      <c r="N443" s="229"/>
      <c r="O443" s="229"/>
      <c r="P443" s="229"/>
      <c r="Q443" s="229"/>
      <c r="R443" s="229"/>
      <c r="S443" s="229"/>
    </row>
    <row r="444" spans="14:19">
      <c r="N444" s="229"/>
      <c r="O444" s="229"/>
      <c r="P444" s="229"/>
      <c r="Q444" s="229"/>
      <c r="R444" s="229"/>
      <c r="S444" s="229"/>
    </row>
    <row r="445" spans="14:19">
      <c r="N445" s="229"/>
      <c r="O445" s="229"/>
      <c r="P445" s="229"/>
      <c r="Q445" s="229"/>
      <c r="R445" s="229"/>
      <c r="S445" s="229"/>
    </row>
    <row r="446" spans="14:19">
      <c r="N446" s="229"/>
      <c r="O446" s="229"/>
      <c r="P446" s="229"/>
      <c r="Q446" s="229"/>
      <c r="R446" s="229"/>
      <c r="S446" s="229"/>
    </row>
    <row r="447" spans="14:19">
      <c r="N447" s="229"/>
      <c r="O447" s="229"/>
      <c r="P447" s="229"/>
      <c r="Q447" s="229"/>
      <c r="R447" s="229"/>
      <c r="S447" s="229"/>
    </row>
    <row r="448" spans="14:19">
      <c r="N448" s="229"/>
      <c r="O448" s="229"/>
      <c r="P448" s="229"/>
      <c r="Q448" s="229"/>
      <c r="R448" s="229"/>
      <c r="S448" s="229"/>
    </row>
    <row r="449" spans="14:19">
      <c r="N449" s="229"/>
      <c r="O449" s="229"/>
      <c r="P449" s="229"/>
      <c r="Q449" s="229"/>
      <c r="R449" s="229"/>
      <c r="S449" s="229"/>
    </row>
    <row r="450" spans="14:19">
      <c r="N450" s="229"/>
      <c r="O450" s="229"/>
      <c r="P450" s="229"/>
      <c r="Q450" s="229"/>
      <c r="R450" s="229"/>
      <c r="S450" s="229"/>
    </row>
    <row r="451" spans="14:19">
      <c r="N451" s="229"/>
      <c r="O451" s="229"/>
      <c r="P451" s="229"/>
      <c r="Q451" s="229"/>
      <c r="R451" s="229"/>
      <c r="S451" s="229"/>
    </row>
    <row r="452" spans="14:19">
      <c r="N452" s="229"/>
      <c r="O452" s="229"/>
      <c r="P452" s="229"/>
      <c r="Q452" s="229"/>
      <c r="R452" s="229"/>
      <c r="S452" s="229"/>
    </row>
    <row r="453" spans="14:19">
      <c r="N453" s="229"/>
      <c r="O453" s="229"/>
      <c r="P453" s="229"/>
      <c r="Q453" s="229"/>
      <c r="R453" s="229"/>
      <c r="S453" s="229"/>
    </row>
    <row r="454" spans="14:19">
      <c r="N454" s="229"/>
      <c r="O454" s="229"/>
      <c r="P454" s="229"/>
      <c r="Q454" s="229"/>
      <c r="R454" s="229"/>
      <c r="S454" s="229"/>
    </row>
    <row r="455" spans="14:19">
      <c r="N455" s="229"/>
      <c r="O455" s="229"/>
      <c r="P455" s="229"/>
      <c r="Q455" s="229"/>
      <c r="R455" s="229"/>
      <c r="S455" s="229"/>
    </row>
    <row r="456" spans="14:19">
      <c r="N456" s="229"/>
      <c r="O456" s="229"/>
      <c r="P456" s="229"/>
      <c r="Q456" s="229"/>
      <c r="R456" s="229"/>
      <c r="S456" s="229"/>
    </row>
    <row r="457" spans="14:19">
      <c r="N457" s="229"/>
      <c r="O457" s="229"/>
      <c r="P457" s="229"/>
      <c r="Q457" s="229"/>
      <c r="R457" s="229"/>
      <c r="S457" s="229"/>
    </row>
    <row r="458" spans="14:19">
      <c r="N458" s="229"/>
      <c r="O458" s="229"/>
      <c r="P458" s="229"/>
      <c r="Q458" s="229"/>
      <c r="R458" s="229"/>
      <c r="S458" s="229"/>
    </row>
    <row r="459" spans="14:19">
      <c r="N459" s="229"/>
      <c r="O459" s="229"/>
      <c r="P459" s="229"/>
      <c r="Q459" s="229"/>
      <c r="R459" s="229"/>
      <c r="S459" s="229"/>
    </row>
    <row r="460" spans="14:19">
      <c r="N460" s="229"/>
      <c r="O460" s="229"/>
      <c r="P460" s="229"/>
      <c r="Q460" s="229"/>
      <c r="R460" s="229"/>
      <c r="S460" s="229"/>
    </row>
    <row r="461" spans="14:19">
      <c r="N461" s="229"/>
      <c r="O461" s="229"/>
      <c r="P461" s="229"/>
      <c r="Q461" s="229"/>
      <c r="R461" s="229"/>
      <c r="S461" s="229"/>
    </row>
    <row r="462" spans="14:19">
      <c r="N462" s="229"/>
      <c r="O462" s="229"/>
      <c r="P462" s="229"/>
      <c r="Q462" s="229"/>
      <c r="R462" s="229"/>
      <c r="S462" s="229"/>
    </row>
    <row r="463" spans="14:19">
      <c r="N463" s="229"/>
      <c r="O463" s="229"/>
      <c r="P463" s="229"/>
      <c r="Q463" s="229"/>
      <c r="R463" s="229"/>
      <c r="S463" s="229"/>
    </row>
    <row r="464" spans="14:19">
      <c r="N464" s="229"/>
      <c r="O464" s="229"/>
      <c r="P464" s="229"/>
      <c r="Q464" s="229"/>
      <c r="R464" s="229"/>
      <c r="S464" s="229"/>
    </row>
    <row r="465" spans="14:19">
      <c r="N465" s="229"/>
      <c r="O465" s="229"/>
      <c r="P465" s="229"/>
      <c r="Q465" s="229"/>
      <c r="R465" s="229"/>
      <c r="S465" s="229"/>
    </row>
    <row r="466" spans="14:19">
      <c r="N466" s="229"/>
      <c r="O466" s="229"/>
      <c r="P466" s="229"/>
      <c r="Q466" s="229"/>
      <c r="R466" s="229"/>
      <c r="S466" s="229"/>
    </row>
    <row r="467" spans="14:19">
      <c r="N467" s="229"/>
      <c r="O467" s="229"/>
      <c r="P467" s="229"/>
      <c r="Q467" s="229"/>
      <c r="R467" s="229"/>
      <c r="S467" s="229"/>
    </row>
    <row r="468" spans="14:19">
      <c r="N468" s="229"/>
      <c r="O468" s="229"/>
      <c r="P468" s="229"/>
      <c r="Q468" s="229"/>
      <c r="R468" s="229"/>
      <c r="S468" s="229"/>
    </row>
    <row r="469" spans="14:19">
      <c r="N469" s="229"/>
      <c r="O469" s="229"/>
      <c r="P469" s="229"/>
      <c r="Q469" s="229"/>
      <c r="R469" s="229"/>
      <c r="S469" s="229"/>
    </row>
    <row r="470" spans="14:19">
      <c r="N470" s="229"/>
      <c r="O470" s="229"/>
      <c r="P470" s="229"/>
      <c r="Q470" s="229"/>
      <c r="R470" s="229"/>
      <c r="S470" s="229"/>
    </row>
    <row r="471" spans="14:19">
      <c r="N471" s="229"/>
      <c r="O471" s="229"/>
      <c r="P471" s="229"/>
      <c r="Q471" s="229"/>
      <c r="R471" s="229"/>
      <c r="S471" s="229"/>
    </row>
    <row r="472" spans="14:19">
      <c r="N472" s="229"/>
      <c r="O472" s="229"/>
      <c r="P472" s="229"/>
      <c r="Q472" s="229"/>
      <c r="R472" s="229"/>
      <c r="S472" s="229"/>
    </row>
    <row r="473" spans="14:19">
      <c r="N473" s="229"/>
      <c r="O473" s="229"/>
      <c r="P473" s="229"/>
      <c r="Q473" s="229"/>
      <c r="R473" s="229"/>
      <c r="S473" s="229"/>
    </row>
    <row r="474" spans="14:19">
      <c r="N474" s="229"/>
      <c r="O474" s="229"/>
      <c r="P474" s="229"/>
      <c r="Q474" s="229"/>
      <c r="R474" s="229"/>
      <c r="S474" s="229"/>
    </row>
    <row r="475" spans="14:19">
      <c r="N475" s="229"/>
      <c r="O475" s="229"/>
      <c r="P475" s="229"/>
      <c r="Q475" s="229"/>
      <c r="R475" s="229"/>
      <c r="S475" s="229"/>
    </row>
    <row r="476" spans="14:19">
      <c r="N476" s="229"/>
      <c r="O476" s="229"/>
      <c r="P476" s="229"/>
      <c r="Q476" s="229"/>
      <c r="R476" s="229"/>
      <c r="S476" s="229"/>
    </row>
    <row r="477" spans="14:19">
      <c r="N477" s="229"/>
      <c r="O477" s="229"/>
      <c r="P477" s="229"/>
      <c r="Q477" s="229"/>
      <c r="R477" s="229"/>
      <c r="S477" s="229"/>
    </row>
    <row r="478" spans="14:19">
      <c r="N478" s="229"/>
      <c r="O478" s="229"/>
      <c r="P478" s="229"/>
      <c r="Q478" s="229"/>
      <c r="R478" s="229"/>
      <c r="S478" s="229"/>
    </row>
    <row r="479" spans="14:19">
      <c r="N479" s="229"/>
      <c r="O479" s="229"/>
      <c r="P479" s="229"/>
      <c r="Q479" s="229"/>
      <c r="R479" s="229"/>
      <c r="S479" s="229"/>
    </row>
    <row r="480" spans="14:19">
      <c r="N480" s="229"/>
      <c r="O480" s="229"/>
      <c r="P480" s="229"/>
      <c r="Q480" s="229"/>
      <c r="R480" s="229"/>
      <c r="S480" s="229"/>
    </row>
    <row r="481" spans="14:19">
      <c r="N481" s="229"/>
      <c r="O481" s="229"/>
      <c r="P481" s="229"/>
      <c r="Q481" s="229"/>
      <c r="R481" s="229"/>
      <c r="S481" s="229"/>
    </row>
    <row r="482" spans="14:19">
      <c r="N482" s="229"/>
      <c r="O482" s="229"/>
      <c r="P482" s="229"/>
      <c r="Q482" s="229"/>
      <c r="R482" s="229"/>
      <c r="S482" s="229"/>
    </row>
    <row r="483" spans="14:19">
      <c r="N483" s="229"/>
      <c r="O483" s="229"/>
      <c r="P483" s="229"/>
      <c r="Q483" s="229"/>
      <c r="R483" s="229"/>
      <c r="S483" s="229"/>
    </row>
    <row r="484" spans="14:19">
      <c r="N484" s="229"/>
      <c r="O484" s="229"/>
      <c r="P484" s="229"/>
      <c r="Q484" s="229"/>
      <c r="R484" s="229"/>
      <c r="S484" s="229"/>
    </row>
    <row r="485" spans="14:19">
      <c r="N485" s="229"/>
      <c r="O485" s="229"/>
      <c r="P485" s="229"/>
      <c r="Q485" s="229"/>
      <c r="R485" s="229"/>
      <c r="S485" s="229"/>
    </row>
    <row r="486" spans="14:19">
      <c r="N486" s="229"/>
      <c r="O486" s="229"/>
      <c r="P486" s="229"/>
      <c r="Q486" s="229"/>
      <c r="R486" s="229"/>
      <c r="S486" s="229"/>
    </row>
    <row r="487" spans="14:19">
      <c r="N487" s="229"/>
      <c r="O487" s="229"/>
      <c r="P487" s="229"/>
      <c r="Q487" s="229"/>
      <c r="R487" s="229"/>
      <c r="S487" s="229"/>
    </row>
    <row r="488" spans="14:19">
      <c r="N488" s="229"/>
      <c r="O488" s="229"/>
      <c r="P488" s="229"/>
      <c r="Q488" s="229"/>
      <c r="R488" s="229"/>
      <c r="S488" s="229"/>
    </row>
    <row r="489" spans="14:19">
      <c r="N489" s="229"/>
      <c r="O489" s="229"/>
      <c r="P489" s="229"/>
      <c r="Q489" s="229"/>
      <c r="R489" s="229"/>
      <c r="S489" s="229"/>
    </row>
    <row r="490" spans="14:19">
      <c r="N490" s="229"/>
      <c r="O490" s="229"/>
      <c r="P490" s="229"/>
      <c r="Q490" s="229"/>
      <c r="R490" s="229"/>
      <c r="S490" s="229"/>
    </row>
    <row r="491" spans="14:19">
      <c r="N491" s="229"/>
      <c r="O491" s="229"/>
      <c r="P491" s="229"/>
      <c r="Q491" s="229"/>
      <c r="R491" s="229"/>
      <c r="S491" s="229"/>
    </row>
    <row r="492" spans="14:19">
      <c r="N492" s="229"/>
      <c r="O492" s="229"/>
      <c r="P492" s="229"/>
      <c r="Q492" s="229"/>
      <c r="R492" s="229"/>
      <c r="S492" s="229"/>
    </row>
    <row r="493" spans="14:19">
      <c r="N493" s="229"/>
      <c r="O493" s="229"/>
      <c r="P493" s="229"/>
      <c r="Q493" s="229"/>
      <c r="R493" s="229"/>
      <c r="S493" s="229"/>
    </row>
    <row r="494" spans="14:19">
      <c r="N494" s="229"/>
      <c r="O494" s="229"/>
      <c r="P494" s="229"/>
      <c r="Q494" s="229"/>
      <c r="R494" s="229"/>
      <c r="S494" s="229"/>
    </row>
    <row r="495" spans="14:19">
      <c r="N495" s="229"/>
      <c r="O495" s="229"/>
      <c r="P495" s="229"/>
      <c r="Q495" s="229"/>
      <c r="R495" s="229"/>
      <c r="S495" s="229"/>
    </row>
    <row r="496" spans="14:19">
      <c r="N496" s="229"/>
      <c r="O496" s="229"/>
      <c r="P496" s="229"/>
      <c r="Q496" s="229"/>
      <c r="R496" s="229"/>
      <c r="S496" s="229"/>
    </row>
    <row r="497" spans="14:19">
      <c r="N497" s="229"/>
      <c r="O497" s="229"/>
      <c r="P497" s="229"/>
      <c r="Q497" s="229"/>
      <c r="R497" s="229"/>
      <c r="S497" s="229"/>
    </row>
    <row r="498" spans="14:19">
      <c r="N498" s="229"/>
      <c r="O498" s="229"/>
      <c r="P498" s="229"/>
      <c r="Q498" s="229"/>
      <c r="R498" s="229"/>
      <c r="S498" s="229"/>
    </row>
    <row r="499" spans="14:19">
      <c r="N499" s="229"/>
      <c r="O499" s="229"/>
      <c r="P499" s="229"/>
      <c r="Q499" s="229"/>
      <c r="R499" s="229"/>
      <c r="S499" s="229"/>
    </row>
    <row r="500" spans="14:19">
      <c r="N500" s="229"/>
      <c r="O500" s="229"/>
      <c r="P500" s="229"/>
      <c r="Q500" s="229"/>
      <c r="R500" s="229"/>
      <c r="S500" s="229"/>
    </row>
    <row r="501" spans="14:19">
      <c r="N501" s="229"/>
      <c r="O501" s="229"/>
      <c r="P501" s="229"/>
      <c r="Q501" s="229"/>
      <c r="R501" s="229"/>
      <c r="S501" s="229"/>
    </row>
    <row r="502" spans="14:19">
      <c r="N502" s="229"/>
      <c r="O502" s="229"/>
      <c r="P502" s="229"/>
      <c r="Q502" s="229"/>
      <c r="R502" s="229"/>
      <c r="S502" s="229"/>
    </row>
    <row r="503" spans="14:19">
      <c r="N503" s="229"/>
      <c r="O503" s="229"/>
      <c r="P503" s="229"/>
      <c r="Q503" s="229"/>
      <c r="R503" s="229"/>
      <c r="S503" s="229"/>
    </row>
    <row r="504" spans="14:19">
      <c r="N504" s="229"/>
      <c r="O504" s="229"/>
      <c r="P504" s="229"/>
      <c r="Q504" s="229"/>
      <c r="R504" s="229"/>
      <c r="S504" s="229"/>
    </row>
    <row r="505" spans="14:19">
      <c r="N505" s="229"/>
      <c r="O505" s="229"/>
      <c r="P505" s="229"/>
      <c r="Q505" s="229"/>
      <c r="R505" s="229"/>
      <c r="S505" s="229"/>
    </row>
    <row r="506" spans="14:19">
      <c r="N506" s="229"/>
      <c r="O506" s="229"/>
      <c r="P506" s="229"/>
      <c r="Q506" s="229"/>
      <c r="R506" s="229"/>
      <c r="S506" s="229"/>
    </row>
    <row r="507" spans="14:19">
      <c r="N507" s="229"/>
      <c r="O507" s="229"/>
      <c r="P507" s="229"/>
      <c r="Q507" s="229"/>
      <c r="R507" s="229"/>
      <c r="S507" s="229"/>
    </row>
    <row r="508" spans="14:19">
      <c r="N508" s="229"/>
      <c r="O508" s="229"/>
      <c r="P508" s="229"/>
      <c r="Q508" s="229"/>
      <c r="R508" s="229"/>
      <c r="S508" s="229"/>
    </row>
    <row r="509" spans="14:19">
      <c r="N509" s="229"/>
      <c r="O509" s="229"/>
      <c r="P509" s="229"/>
      <c r="Q509" s="229"/>
      <c r="R509" s="229"/>
      <c r="S509" s="229"/>
    </row>
    <row r="510" spans="14:19">
      <c r="N510" s="229"/>
      <c r="O510" s="229"/>
      <c r="P510" s="229"/>
      <c r="Q510" s="229"/>
      <c r="R510" s="229"/>
      <c r="S510" s="229"/>
    </row>
    <row r="511" spans="14:19">
      <c r="N511" s="229"/>
      <c r="O511" s="229"/>
      <c r="P511" s="229"/>
      <c r="Q511" s="229"/>
      <c r="R511" s="229"/>
      <c r="S511" s="229"/>
    </row>
    <row r="512" spans="14:19">
      <c r="N512" s="229"/>
      <c r="O512" s="229"/>
      <c r="P512" s="229"/>
      <c r="Q512" s="229"/>
      <c r="R512" s="229"/>
      <c r="S512" s="229"/>
    </row>
    <row r="513" spans="14:19">
      <c r="N513" s="229"/>
      <c r="O513" s="229"/>
      <c r="P513" s="229"/>
      <c r="Q513" s="229"/>
      <c r="R513" s="229"/>
      <c r="S513" s="229"/>
    </row>
    <row r="514" spans="14:19">
      <c r="N514" s="229"/>
      <c r="O514" s="229"/>
      <c r="P514" s="229"/>
      <c r="Q514" s="229"/>
      <c r="R514" s="229"/>
      <c r="S514" s="229"/>
    </row>
    <row r="515" spans="14:19">
      <c r="N515" s="229"/>
      <c r="O515" s="229"/>
      <c r="P515" s="229"/>
      <c r="Q515" s="229"/>
      <c r="R515" s="229"/>
      <c r="S515" s="229"/>
    </row>
    <row r="516" spans="14:19">
      <c r="N516" s="229"/>
      <c r="O516" s="229"/>
      <c r="P516" s="229"/>
      <c r="Q516" s="229"/>
      <c r="R516" s="229"/>
      <c r="S516" s="229"/>
    </row>
    <row r="517" spans="14:19">
      <c r="N517" s="229"/>
      <c r="O517" s="229"/>
      <c r="P517" s="229"/>
      <c r="Q517" s="229"/>
      <c r="R517" s="229"/>
      <c r="S517" s="229"/>
    </row>
    <row r="518" spans="14:19">
      <c r="N518" s="229"/>
      <c r="O518" s="229"/>
      <c r="P518" s="229"/>
      <c r="Q518" s="229"/>
      <c r="R518" s="229"/>
      <c r="S518" s="229"/>
    </row>
    <row r="519" spans="14:19">
      <c r="N519" s="229"/>
      <c r="O519" s="229"/>
      <c r="P519" s="229"/>
      <c r="Q519" s="229"/>
      <c r="R519" s="229"/>
      <c r="S519" s="229"/>
    </row>
    <row r="520" spans="14:19">
      <c r="N520" s="229"/>
      <c r="O520" s="229"/>
      <c r="P520" s="229"/>
      <c r="Q520" s="229"/>
      <c r="R520" s="229"/>
      <c r="S520" s="229"/>
    </row>
    <row r="521" spans="14:19">
      <c r="N521" s="229"/>
      <c r="O521" s="229"/>
      <c r="P521" s="229"/>
      <c r="Q521" s="229"/>
      <c r="R521" s="229"/>
      <c r="S521" s="229"/>
    </row>
    <row r="522" spans="14:19">
      <c r="N522" s="229"/>
      <c r="O522" s="229"/>
      <c r="P522" s="229"/>
      <c r="Q522" s="229"/>
      <c r="R522" s="229"/>
      <c r="S522" s="229"/>
    </row>
    <row r="523" spans="14:19">
      <c r="N523" s="229"/>
      <c r="O523" s="229"/>
      <c r="P523" s="229"/>
      <c r="Q523" s="229"/>
      <c r="R523" s="229"/>
      <c r="S523" s="229"/>
    </row>
    <row r="524" spans="14:19">
      <c r="N524" s="229"/>
      <c r="O524" s="229"/>
      <c r="P524" s="229"/>
      <c r="Q524" s="229"/>
      <c r="R524" s="229"/>
      <c r="S524" s="229"/>
    </row>
    <row r="525" spans="14:19">
      <c r="N525" s="229"/>
      <c r="O525" s="229"/>
      <c r="P525" s="229"/>
      <c r="Q525" s="229"/>
      <c r="R525" s="229"/>
      <c r="S525" s="229"/>
    </row>
    <row r="526" spans="14:19">
      <c r="N526" s="229"/>
      <c r="O526" s="229"/>
      <c r="P526" s="229"/>
      <c r="Q526" s="229"/>
      <c r="R526" s="229"/>
      <c r="S526" s="229"/>
    </row>
    <row r="527" spans="14:19">
      <c r="N527" s="229"/>
      <c r="O527" s="229"/>
      <c r="P527" s="229"/>
      <c r="Q527" s="229"/>
      <c r="R527" s="229"/>
      <c r="S527" s="229"/>
    </row>
    <row r="528" spans="14:19">
      <c r="N528" s="229"/>
      <c r="O528" s="229"/>
      <c r="P528" s="229"/>
      <c r="Q528" s="229"/>
      <c r="R528" s="229"/>
      <c r="S528" s="229"/>
    </row>
    <row r="529" spans="14:19">
      <c r="N529" s="229"/>
      <c r="O529" s="229"/>
      <c r="P529" s="229"/>
      <c r="Q529" s="229"/>
      <c r="R529" s="229"/>
      <c r="S529" s="229"/>
    </row>
    <row r="530" spans="14:19">
      <c r="N530" s="229"/>
      <c r="O530" s="229"/>
      <c r="P530" s="229"/>
      <c r="Q530" s="229"/>
      <c r="R530" s="229"/>
      <c r="S530" s="229"/>
    </row>
    <row r="531" spans="14:19">
      <c r="N531" s="229"/>
      <c r="O531" s="229"/>
      <c r="P531" s="229"/>
      <c r="Q531" s="229"/>
      <c r="R531" s="229"/>
      <c r="S531" s="229"/>
    </row>
    <row r="532" spans="14:19">
      <c r="N532" s="229"/>
      <c r="O532" s="229"/>
      <c r="P532" s="229"/>
      <c r="Q532" s="229"/>
      <c r="R532" s="229"/>
      <c r="S532" s="229"/>
    </row>
    <row r="533" spans="14:19">
      <c r="N533" s="229"/>
      <c r="O533" s="229"/>
      <c r="P533" s="229"/>
      <c r="Q533" s="229"/>
      <c r="R533" s="229"/>
      <c r="S533" s="229"/>
    </row>
    <row r="534" spans="14:19">
      <c r="N534" s="229"/>
      <c r="O534" s="229"/>
      <c r="P534" s="229"/>
      <c r="Q534" s="229"/>
      <c r="R534" s="229"/>
      <c r="S534" s="229"/>
    </row>
    <row r="535" spans="14:19">
      <c r="N535" s="229"/>
      <c r="O535" s="229"/>
      <c r="P535" s="229"/>
      <c r="Q535" s="229"/>
      <c r="R535" s="229"/>
      <c r="S535" s="229"/>
    </row>
    <row r="536" spans="14:19">
      <c r="N536" s="229"/>
      <c r="O536" s="229"/>
      <c r="P536" s="229"/>
      <c r="Q536" s="229"/>
      <c r="R536" s="229"/>
      <c r="S536" s="229"/>
    </row>
    <row r="537" spans="14:19">
      <c r="N537" s="229"/>
      <c r="O537" s="229"/>
      <c r="P537" s="229"/>
      <c r="Q537" s="229"/>
      <c r="R537" s="229"/>
      <c r="S537" s="229"/>
    </row>
    <row r="538" spans="14:19">
      <c r="N538" s="229"/>
      <c r="O538" s="229"/>
      <c r="P538" s="229"/>
      <c r="Q538" s="229"/>
      <c r="R538" s="229"/>
      <c r="S538" s="229"/>
    </row>
    <row r="539" spans="14:19">
      <c r="N539" s="229"/>
      <c r="O539" s="229"/>
      <c r="P539" s="229"/>
      <c r="Q539" s="229"/>
      <c r="R539" s="229"/>
      <c r="S539" s="229"/>
    </row>
    <row r="540" spans="14:19">
      <c r="N540" s="229"/>
      <c r="O540" s="229"/>
      <c r="P540" s="229"/>
      <c r="Q540" s="229"/>
      <c r="R540" s="229"/>
      <c r="S540" s="229"/>
    </row>
    <row r="541" spans="14:19">
      <c r="N541" s="229"/>
      <c r="O541" s="229"/>
      <c r="P541" s="229"/>
      <c r="Q541" s="229"/>
      <c r="R541" s="229"/>
      <c r="S541" s="229"/>
    </row>
    <row r="542" spans="14:19">
      <c r="N542" s="229"/>
      <c r="O542" s="229"/>
      <c r="P542" s="229"/>
      <c r="Q542" s="229"/>
      <c r="R542" s="229"/>
      <c r="S542" s="229"/>
    </row>
    <row r="543" spans="14:19">
      <c r="N543" s="229"/>
      <c r="O543" s="229"/>
      <c r="P543" s="229"/>
      <c r="Q543" s="229"/>
      <c r="R543" s="229"/>
      <c r="S543" s="229"/>
    </row>
    <row r="544" spans="14:19">
      <c r="N544" s="229"/>
      <c r="O544" s="229"/>
      <c r="P544" s="229"/>
      <c r="Q544" s="229"/>
      <c r="R544" s="229"/>
      <c r="S544" s="229"/>
    </row>
    <row r="545" spans="14:19">
      <c r="N545" s="229"/>
      <c r="O545" s="229"/>
      <c r="P545" s="229"/>
      <c r="Q545" s="229"/>
      <c r="R545" s="229"/>
      <c r="S545" s="229"/>
    </row>
    <row r="546" spans="14:19">
      <c r="N546" s="229"/>
      <c r="O546" s="229"/>
      <c r="P546" s="229"/>
      <c r="Q546" s="229"/>
      <c r="R546" s="229"/>
      <c r="S546" s="229"/>
    </row>
    <row r="547" spans="14:19">
      <c r="N547" s="229"/>
      <c r="O547" s="229"/>
      <c r="P547" s="229"/>
      <c r="Q547" s="229"/>
      <c r="R547" s="229"/>
      <c r="S547" s="229"/>
    </row>
    <row r="548" spans="14:19">
      <c r="N548" s="229"/>
      <c r="O548" s="229"/>
      <c r="P548" s="229"/>
      <c r="Q548" s="229"/>
      <c r="R548" s="229"/>
      <c r="S548" s="229"/>
    </row>
    <row r="549" spans="14:19">
      <c r="N549" s="229"/>
      <c r="O549" s="229"/>
      <c r="P549" s="229"/>
      <c r="Q549" s="229"/>
      <c r="R549" s="229"/>
      <c r="S549" s="229"/>
    </row>
    <row r="550" spans="14:19">
      <c r="N550" s="229"/>
      <c r="O550" s="229"/>
      <c r="P550" s="229"/>
      <c r="Q550" s="229"/>
      <c r="R550" s="229"/>
      <c r="S550" s="229"/>
    </row>
    <row r="551" spans="14:19">
      <c r="N551" s="229"/>
      <c r="O551" s="229"/>
      <c r="P551" s="229"/>
      <c r="Q551" s="229"/>
      <c r="R551" s="229"/>
      <c r="S551" s="229"/>
    </row>
    <row r="552" spans="14:19">
      <c r="N552" s="229"/>
      <c r="O552" s="229"/>
      <c r="P552" s="229"/>
      <c r="Q552" s="229"/>
      <c r="R552" s="229"/>
      <c r="S552" s="229"/>
    </row>
    <row r="553" spans="14:19">
      <c r="N553" s="229"/>
      <c r="O553" s="229"/>
      <c r="P553" s="229"/>
      <c r="Q553" s="229"/>
      <c r="R553" s="229"/>
      <c r="S553" s="229"/>
    </row>
    <row r="554" spans="14:19">
      <c r="N554" s="229"/>
      <c r="O554" s="229"/>
      <c r="P554" s="229"/>
      <c r="Q554" s="229"/>
      <c r="R554" s="229"/>
      <c r="S554" s="229"/>
    </row>
    <row r="555" spans="14:19">
      <c r="N555" s="229"/>
      <c r="O555" s="229"/>
      <c r="P555" s="229"/>
      <c r="Q555" s="229"/>
      <c r="R555" s="229"/>
      <c r="S555" s="229"/>
    </row>
    <row r="556" spans="14:19">
      <c r="N556" s="229"/>
      <c r="O556" s="229"/>
      <c r="P556" s="229"/>
      <c r="Q556" s="229"/>
      <c r="R556" s="229"/>
      <c r="S556" s="229"/>
    </row>
    <row r="557" spans="14:19">
      <c r="N557" s="229"/>
      <c r="O557" s="229"/>
      <c r="P557" s="229"/>
      <c r="Q557" s="229"/>
      <c r="R557" s="229"/>
      <c r="S557" s="229"/>
    </row>
    <row r="558" spans="14:19">
      <c r="N558" s="229"/>
      <c r="O558" s="229"/>
      <c r="P558" s="229"/>
      <c r="Q558" s="229"/>
      <c r="R558" s="229"/>
      <c r="S558" s="229"/>
    </row>
    <row r="559" spans="14:19">
      <c r="N559" s="229"/>
      <c r="O559" s="229"/>
      <c r="P559" s="229"/>
      <c r="Q559" s="229"/>
      <c r="R559" s="229"/>
      <c r="S559" s="229"/>
    </row>
    <row r="560" spans="14:19">
      <c r="N560" s="229"/>
      <c r="O560" s="229"/>
      <c r="P560" s="229"/>
      <c r="Q560" s="229"/>
      <c r="R560" s="229"/>
      <c r="S560" s="229"/>
    </row>
    <row r="561" spans="14:19">
      <c r="N561" s="229"/>
      <c r="O561" s="229"/>
      <c r="P561" s="229"/>
      <c r="Q561" s="229"/>
      <c r="R561" s="229"/>
      <c r="S561" s="229"/>
    </row>
    <row r="562" spans="14:19">
      <c r="N562" s="229"/>
      <c r="O562" s="229"/>
      <c r="P562" s="229"/>
      <c r="Q562" s="229"/>
      <c r="R562" s="229"/>
      <c r="S562" s="229"/>
    </row>
    <row r="563" spans="14:19">
      <c r="N563" s="229"/>
      <c r="O563" s="229"/>
      <c r="P563" s="229"/>
      <c r="Q563" s="229"/>
      <c r="R563" s="229"/>
      <c r="S563" s="229"/>
    </row>
    <row r="564" spans="14:19">
      <c r="N564" s="229"/>
      <c r="O564" s="229"/>
      <c r="P564" s="229"/>
      <c r="Q564" s="229"/>
      <c r="R564" s="229"/>
      <c r="S564" s="229"/>
    </row>
    <row r="565" spans="14:19">
      <c r="N565" s="229"/>
      <c r="O565" s="229"/>
      <c r="P565" s="229"/>
      <c r="Q565" s="229"/>
      <c r="R565" s="229"/>
      <c r="S565" s="229"/>
    </row>
    <row r="566" spans="14:19">
      <c r="N566" s="229"/>
      <c r="O566" s="229"/>
      <c r="P566" s="229"/>
      <c r="Q566" s="229"/>
      <c r="R566" s="229"/>
      <c r="S566" s="229"/>
    </row>
    <row r="567" spans="14:19">
      <c r="N567" s="229"/>
      <c r="O567" s="229"/>
      <c r="P567" s="229"/>
      <c r="Q567" s="229"/>
      <c r="R567" s="229"/>
      <c r="S567" s="229"/>
    </row>
    <row r="568" spans="14:19">
      <c r="N568" s="229"/>
      <c r="O568" s="229"/>
      <c r="P568" s="229"/>
      <c r="Q568" s="229"/>
      <c r="R568" s="229"/>
      <c r="S568" s="229"/>
    </row>
    <row r="569" spans="14:19">
      <c r="N569" s="229"/>
      <c r="O569" s="229"/>
      <c r="P569" s="229"/>
      <c r="Q569" s="229"/>
      <c r="R569" s="229"/>
      <c r="S569" s="229"/>
    </row>
    <row r="570" spans="14:19">
      <c r="N570" s="229"/>
      <c r="O570" s="229"/>
      <c r="P570" s="229"/>
      <c r="Q570" s="229"/>
      <c r="R570" s="229"/>
      <c r="S570" s="229"/>
    </row>
    <row r="571" spans="14:19">
      <c r="N571" s="229"/>
      <c r="O571" s="229"/>
      <c r="P571" s="229"/>
      <c r="Q571" s="229"/>
      <c r="R571" s="229"/>
      <c r="S571" s="229"/>
    </row>
    <row r="572" spans="14:19">
      <c r="N572" s="229"/>
      <c r="O572" s="229"/>
      <c r="P572" s="229"/>
      <c r="Q572" s="229"/>
      <c r="R572" s="229"/>
      <c r="S572" s="229"/>
    </row>
    <row r="573" spans="14:19">
      <c r="N573" s="229"/>
      <c r="O573" s="229"/>
      <c r="P573" s="229"/>
      <c r="Q573" s="229"/>
      <c r="R573" s="229"/>
      <c r="S573" s="229"/>
    </row>
    <row r="574" spans="14:19">
      <c r="N574" s="229"/>
      <c r="O574" s="229"/>
      <c r="P574" s="229"/>
      <c r="Q574" s="229"/>
      <c r="R574" s="229"/>
      <c r="S574" s="229"/>
    </row>
    <row r="575" spans="14:19">
      <c r="N575" s="229"/>
      <c r="O575" s="229"/>
      <c r="P575" s="229"/>
      <c r="Q575" s="229"/>
      <c r="R575" s="229"/>
      <c r="S575" s="229"/>
    </row>
    <row r="576" spans="14:19">
      <c r="N576" s="229"/>
      <c r="O576" s="229"/>
      <c r="P576" s="229"/>
      <c r="Q576" s="229"/>
      <c r="R576" s="229"/>
      <c r="S576" s="229"/>
    </row>
    <row r="577" spans="14:19">
      <c r="N577" s="229"/>
      <c r="O577" s="229"/>
      <c r="P577" s="229"/>
      <c r="Q577" s="229"/>
      <c r="R577" s="229"/>
      <c r="S577" s="229"/>
    </row>
    <row r="578" spans="14:19">
      <c r="N578" s="229"/>
      <c r="O578" s="229"/>
      <c r="P578" s="229"/>
      <c r="Q578" s="229"/>
      <c r="R578" s="229"/>
      <c r="S578" s="229"/>
    </row>
    <row r="579" spans="14:19">
      <c r="N579" s="229"/>
      <c r="O579" s="229"/>
      <c r="P579" s="229"/>
      <c r="Q579" s="229"/>
      <c r="R579" s="229"/>
      <c r="S579" s="229"/>
    </row>
    <row r="580" spans="14:19">
      <c r="N580" s="229"/>
      <c r="O580" s="229"/>
      <c r="P580" s="229"/>
      <c r="Q580" s="229"/>
      <c r="R580" s="229"/>
      <c r="S580" s="229"/>
    </row>
    <row r="581" spans="14:19">
      <c r="N581" s="229"/>
      <c r="O581" s="229"/>
      <c r="P581" s="229"/>
      <c r="Q581" s="229"/>
      <c r="R581" s="229"/>
      <c r="S581" s="229"/>
    </row>
    <row r="582" spans="14:19">
      <c r="N582" s="229"/>
      <c r="O582" s="229"/>
      <c r="P582" s="229"/>
      <c r="Q582" s="229"/>
      <c r="R582" s="229"/>
      <c r="S582" s="229"/>
    </row>
    <row r="583" spans="14:19">
      <c r="N583" s="229"/>
      <c r="O583" s="229"/>
      <c r="P583" s="229"/>
      <c r="Q583" s="229"/>
      <c r="R583" s="229"/>
      <c r="S583" s="229"/>
    </row>
    <row r="584" spans="14:19">
      <c r="N584" s="229"/>
      <c r="O584" s="229"/>
      <c r="P584" s="229"/>
      <c r="Q584" s="229"/>
      <c r="R584" s="229"/>
      <c r="S584" s="229"/>
    </row>
    <row r="585" spans="14:19">
      <c r="N585" s="229"/>
      <c r="O585" s="229"/>
      <c r="P585" s="229"/>
      <c r="Q585" s="229"/>
      <c r="R585" s="229"/>
      <c r="S585" s="229"/>
    </row>
    <row r="586" spans="14:19">
      <c r="N586" s="229"/>
      <c r="O586" s="229"/>
      <c r="P586" s="229"/>
      <c r="Q586" s="229"/>
      <c r="R586" s="229"/>
      <c r="S586" s="229"/>
    </row>
    <row r="587" spans="14:19">
      <c r="N587" s="229"/>
      <c r="O587" s="229"/>
      <c r="P587" s="229"/>
      <c r="Q587" s="229"/>
      <c r="R587" s="229"/>
      <c r="S587" s="229"/>
    </row>
    <row r="588" spans="14:19">
      <c r="N588" s="229"/>
      <c r="O588" s="229"/>
      <c r="P588" s="229"/>
      <c r="Q588" s="229"/>
      <c r="R588" s="229"/>
      <c r="S588" s="229"/>
    </row>
    <row r="589" spans="14:19">
      <c r="N589" s="229"/>
      <c r="O589" s="229"/>
      <c r="P589" s="229"/>
      <c r="Q589" s="229"/>
      <c r="R589" s="229"/>
      <c r="S589" s="229"/>
    </row>
    <row r="590" spans="14:19">
      <c r="N590" s="229"/>
      <c r="O590" s="229"/>
      <c r="P590" s="229"/>
      <c r="Q590" s="229"/>
      <c r="R590" s="229"/>
      <c r="S590" s="229"/>
    </row>
    <row r="591" spans="14:19">
      <c r="N591" s="229"/>
      <c r="O591" s="229"/>
      <c r="P591" s="229"/>
      <c r="Q591" s="229"/>
      <c r="R591" s="229"/>
      <c r="S591" s="229"/>
    </row>
    <row r="592" spans="14:19">
      <c r="N592" s="229"/>
      <c r="O592" s="229"/>
      <c r="P592" s="229"/>
      <c r="Q592" s="229"/>
      <c r="R592" s="229"/>
      <c r="S592" s="229"/>
    </row>
    <row r="593" spans="14:19">
      <c r="N593" s="229"/>
      <c r="O593" s="229"/>
      <c r="P593" s="229"/>
      <c r="Q593" s="229"/>
      <c r="R593" s="229"/>
      <c r="S593" s="229"/>
    </row>
    <row r="594" spans="14:19">
      <c r="N594" s="229"/>
      <c r="O594" s="229"/>
      <c r="P594" s="229"/>
      <c r="Q594" s="229"/>
      <c r="R594" s="229"/>
      <c r="S594" s="229"/>
    </row>
  </sheetData>
  <sheetProtection algorithmName="SHA-512" hashValue="DJrMU220XiT+RYk9ybUMWPLfe6Thwed6ZiqsXZGg0amfjjwMF3xTVagxV8glraoY0pZ309H9EwYeqEXx1L3nHQ==" saltValue="axar2DMermf4QxuFrUNyjQ==" spinCount="100000" sheet="1" selectLockedCells="1"/>
  <dataConsolidate/>
  <mergeCells count="200">
    <mergeCell ref="P196:Q196"/>
    <mergeCell ref="P197:Q197"/>
    <mergeCell ref="P198:Q198"/>
    <mergeCell ref="P199:Q199"/>
    <mergeCell ref="P200:Q200"/>
    <mergeCell ref="P190:Q190"/>
    <mergeCell ref="P191:Q191"/>
    <mergeCell ref="P192:Q192"/>
    <mergeCell ref="P193:Q193"/>
    <mergeCell ref="P194:Q194"/>
    <mergeCell ref="P181:Q181"/>
    <mergeCell ref="P182:Q182"/>
    <mergeCell ref="P183:Q183"/>
    <mergeCell ref="P195:Q195"/>
    <mergeCell ref="P184:Q184"/>
    <mergeCell ref="P185:Q185"/>
    <mergeCell ref="P186:Q186"/>
    <mergeCell ref="P187:Q187"/>
    <mergeCell ref="P188:Q188"/>
    <mergeCell ref="P189:Q189"/>
    <mergeCell ref="P172:Q172"/>
    <mergeCell ref="P173:Q173"/>
    <mergeCell ref="P174:Q174"/>
    <mergeCell ref="P175:Q175"/>
    <mergeCell ref="P176:Q176"/>
    <mergeCell ref="P177:Q177"/>
    <mergeCell ref="P178:Q178"/>
    <mergeCell ref="P179:Q179"/>
    <mergeCell ref="P180:Q180"/>
    <mergeCell ref="P163:Q163"/>
    <mergeCell ref="P164:Q164"/>
    <mergeCell ref="P165:Q165"/>
    <mergeCell ref="P166:Q166"/>
    <mergeCell ref="P167:Q167"/>
    <mergeCell ref="P168:Q168"/>
    <mergeCell ref="P169:Q169"/>
    <mergeCell ref="P170:Q170"/>
    <mergeCell ref="P171:Q171"/>
    <mergeCell ref="P154:Q154"/>
    <mergeCell ref="P155:Q155"/>
    <mergeCell ref="P156:Q156"/>
    <mergeCell ref="P157:Q157"/>
    <mergeCell ref="P158:Q158"/>
    <mergeCell ref="P159:Q159"/>
    <mergeCell ref="P160:Q160"/>
    <mergeCell ref="P161:Q161"/>
    <mergeCell ref="P162:Q162"/>
    <mergeCell ref="P145:Q145"/>
    <mergeCell ref="P146:Q146"/>
    <mergeCell ref="P147:Q147"/>
    <mergeCell ref="P148:Q148"/>
    <mergeCell ref="P149:Q149"/>
    <mergeCell ref="P150:Q150"/>
    <mergeCell ref="P151:Q151"/>
    <mergeCell ref="P152:Q152"/>
    <mergeCell ref="P153:Q153"/>
    <mergeCell ref="P136:Q136"/>
    <mergeCell ref="P137:Q137"/>
    <mergeCell ref="P138:Q138"/>
    <mergeCell ref="P139:Q139"/>
    <mergeCell ref="P140:Q140"/>
    <mergeCell ref="P141:Q141"/>
    <mergeCell ref="P142:Q142"/>
    <mergeCell ref="P143:Q143"/>
    <mergeCell ref="P144:Q144"/>
    <mergeCell ref="P127:Q127"/>
    <mergeCell ref="P128:Q128"/>
    <mergeCell ref="P129:Q129"/>
    <mergeCell ref="P130:Q130"/>
    <mergeCell ref="P131:Q131"/>
    <mergeCell ref="P132:Q132"/>
    <mergeCell ref="P133:Q133"/>
    <mergeCell ref="P134:Q134"/>
    <mergeCell ref="P135:Q135"/>
    <mergeCell ref="P118:Q118"/>
    <mergeCell ref="P119:Q119"/>
    <mergeCell ref="P120:Q120"/>
    <mergeCell ref="P121:Q121"/>
    <mergeCell ref="P122:Q122"/>
    <mergeCell ref="P123:Q123"/>
    <mergeCell ref="P124:Q124"/>
    <mergeCell ref="P125:Q125"/>
    <mergeCell ref="P126:Q126"/>
    <mergeCell ref="P109:Q109"/>
    <mergeCell ref="P110:Q110"/>
    <mergeCell ref="P111:Q111"/>
    <mergeCell ref="P112:Q112"/>
    <mergeCell ref="P113:Q113"/>
    <mergeCell ref="P114:Q114"/>
    <mergeCell ref="P115:Q115"/>
    <mergeCell ref="P116:Q116"/>
    <mergeCell ref="P117:Q117"/>
    <mergeCell ref="P100:Q100"/>
    <mergeCell ref="P101:Q101"/>
    <mergeCell ref="P102:Q102"/>
    <mergeCell ref="P103:Q103"/>
    <mergeCell ref="P104:Q104"/>
    <mergeCell ref="P105:Q105"/>
    <mergeCell ref="P106:Q106"/>
    <mergeCell ref="P107:Q107"/>
    <mergeCell ref="P108:Q108"/>
    <mergeCell ref="P91:Q91"/>
    <mergeCell ref="P92:Q92"/>
    <mergeCell ref="P93:Q93"/>
    <mergeCell ref="P94:Q94"/>
    <mergeCell ref="P95:Q95"/>
    <mergeCell ref="P96:Q96"/>
    <mergeCell ref="P97:Q97"/>
    <mergeCell ref="P98:Q98"/>
    <mergeCell ref="P99:Q99"/>
    <mergeCell ref="P82:Q82"/>
    <mergeCell ref="P83:Q83"/>
    <mergeCell ref="P84:Q84"/>
    <mergeCell ref="P85:Q85"/>
    <mergeCell ref="P86:Q86"/>
    <mergeCell ref="P87:Q87"/>
    <mergeCell ref="P88:Q88"/>
    <mergeCell ref="P89:Q89"/>
    <mergeCell ref="P90:Q90"/>
    <mergeCell ref="P73:Q73"/>
    <mergeCell ref="P74:Q74"/>
    <mergeCell ref="P75:Q75"/>
    <mergeCell ref="P76:Q76"/>
    <mergeCell ref="P77:Q77"/>
    <mergeCell ref="P78:Q78"/>
    <mergeCell ref="P79:Q79"/>
    <mergeCell ref="P80:Q80"/>
    <mergeCell ref="P81:Q81"/>
    <mergeCell ref="P64:Q64"/>
    <mergeCell ref="P65:Q65"/>
    <mergeCell ref="P66:Q66"/>
    <mergeCell ref="P67:Q67"/>
    <mergeCell ref="P68:Q68"/>
    <mergeCell ref="P69:Q69"/>
    <mergeCell ref="P70:Q70"/>
    <mergeCell ref="P71:Q71"/>
    <mergeCell ref="P72:Q72"/>
    <mergeCell ref="P55:Q55"/>
    <mergeCell ref="P56:Q56"/>
    <mergeCell ref="P57:Q57"/>
    <mergeCell ref="P58:Q58"/>
    <mergeCell ref="P59:Q59"/>
    <mergeCell ref="P60:Q60"/>
    <mergeCell ref="P61:Q61"/>
    <mergeCell ref="P62:Q62"/>
    <mergeCell ref="P63:Q63"/>
    <mergeCell ref="P46:Q46"/>
    <mergeCell ref="P47:Q47"/>
    <mergeCell ref="P48:Q48"/>
    <mergeCell ref="P49:Q49"/>
    <mergeCell ref="P50:Q50"/>
    <mergeCell ref="P51:Q51"/>
    <mergeCell ref="P52:Q52"/>
    <mergeCell ref="P53:Q53"/>
    <mergeCell ref="P54:Q54"/>
    <mergeCell ref="P37:Q37"/>
    <mergeCell ref="P38:Q38"/>
    <mergeCell ref="P39:Q39"/>
    <mergeCell ref="P40:Q40"/>
    <mergeCell ref="P41:Q41"/>
    <mergeCell ref="P42:Q42"/>
    <mergeCell ref="P43:Q43"/>
    <mergeCell ref="P44:Q44"/>
    <mergeCell ref="P45:Q45"/>
    <mergeCell ref="P28:Q28"/>
    <mergeCell ref="P29:Q29"/>
    <mergeCell ref="P30:Q30"/>
    <mergeCell ref="P31:Q31"/>
    <mergeCell ref="P32:Q32"/>
    <mergeCell ref="P33:Q33"/>
    <mergeCell ref="P34:Q34"/>
    <mergeCell ref="P35:Q35"/>
    <mergeCell ref="P36:Q36"/>
    <mergeCell ref="P19:Q19"/>
    <mergeCell ref="P20:Q20"/>
    <mergeCell ref="P21:Q21"/>
    <mergeCell ref="P22:Q22"/>
    <mergeCell ref="P23:Q23"/>
    <mergeCell ref="P24:Q24"/>
    <mergeCell ref="P25:Q25"/>
    <mergeCell ref="P26:Q26"/>
    <mergeCell ref="P27:Q27"/>
    <mergeCell ref="P10:Q10"/>
    <mergeCell ref="P11:Q11"/>
    <mergeCell ref="P12:Q12"/>
    <mergeCell ref="P13:Q13"/>
    <mergeCell ref="P14:Q14"/>
    <mergeCell ref="P15:Q15"/>
    <mergeCell ref="P16:Q16"/>
    <mergeCell ref="P17:Q17"/>
    <mergeCell ref="P18:Q18"/>
    <mergeCell ref="C2:T2"/>
    <mergeCell ref="N9:S9"/>
    <mergeCell ref="F4:G4"/>
    <mergeCell ref="F6:G6"/>
    <mergeCell ref="N8:S8"/>
    <mergeCell ref="I4:J4"/>
    <mergeCell ref="I6:J6"/>
    <mergeCell ref="I8:J8"/>
    <mergeCell ref="C8:G8"/>
  </mergeCells>
  <phoneticPr fontId="2" type="noConversion"/>
  <dataValidations xWindow="733" yWindow="457" count="15">
    <dataValidation type="whole" allowBlank="1" showInputMessage="1" showErrorMessage="1" error="Employee number must be 6 digits" sqref="K8" xr:uid="{00000000-0002-0000-0400-000000000000}">
      <formula1>99999</formula1>
      <formula2>1000000</formula2>
    </dataValidation>
    <dataValidation type="whole" allowBlank="1" showInputMessage="1" showErrorMessage="1" errorTitle="Current Cell Phone Number" error="Telephone numbers are 10 digits long.  Enter digits only." promptTitle="Current Cell Phone Number" prompt="Enter digits only, do not use ( ) or -.  Telephone number will be 10 digits." sqref="K11:K200" xr:uid="{00000000-0002-0000-0400-000001000000}">
      <formula1>1111111111</formula1>
      <formula2>9999999999</formula2>
    </dataValidation>
    <dataValidation type="textLength" operator="lessThan" allowBlank="1" showInputMessage="1" showErrorMessage="1" errorTitle="Too Many Characters" error="Title must have 25 or fewer characters." sqref="F11:F200" xr:uid="{00000000-0002-0000-0400-000002000000}">
      <formula1>25</formula1>
    </dataValidation>
    <dataValidation type="list" allowBlank="1" showInputMessage="1" showErrorMessage="1" sqref="L10" xr:uid="{00000000-0002-0000-0400-000003000000}">
      <formula1>$L$227:$L$230</formula1>
    </dataValidation>
    <dataValidation allowBlank="1" showInputMessage="1" showErrorMessage="1" prompt="7 Digit Cost Center" sqref="F6:G6" xr:uid="{00000000-0002-0000-0400-000004000000}"/>
    <dataValidation allowBlank="1" showInputMessage="1" showErrorMessage="1" prompt="Format: 000-0000" sqref="N10" xr:uid="{00000000-0002-0000-0400-000005000000}"/>
    <dataValidation allowBlank="1" showInputMessage="1" showErrorMessage="1" prompt="Format: 0000000" sqref="O10" xr:uid="{00000000-0002-0000-0400-000006000000}"/>
    <dataValidation allowBlank="1" showInputMessage="1" showErrorMessage="1" prompt="Format: 0000-0000-00000" sqref="P10" xr:uid="{00000000-0002-0000-0400-000007000000}"/>
    <dataValidation type="list" allowBlank="1" showInputMessage="1" showErrorMessage="1" sqref="J11:J200" xr:uid="{00000000-0002-0000-0400-000008000000}">
      <formula1>"HOTSPOT, NONE"</formula1>
    </dataValidation>
    <dataValidation type="list" allowBlank="1" showInputMessage="1" showErrorMessage="1" sqref="I11:I200" xr:uid="{00000000-0002-0000-0400-000009000000}">
      <formula1>$AN$11:$AN$14</formula1>
    </dataValidation>
    <dataValidation type="list" allowBlank="1" showInputMessage="1" showErrorMessage="1" sqref="L201:L65536" xr:uid="{00000000-0002-0000-0400-00000A000000}">
      <formula1>"iPhone 5C 16GB (White), iPhone 5S 16GB (Space Gray), iPhone 5 64GB (White), iPhone 5 64GB (Black)"</formula1>
    </dataValidation>
    <dataValidation type="list" allowBlank="1" showInputMessage="1" showErrorMessage="1" sqref="H11:H200" xr:uid="{00000000-0002-0000-0400-00000C000000}">
      <formula1>$AK$11:$AK$12</formula1>
    </dataValidation>
    <dataValidation type="list" allowBlank="1" showInputMessage="1" showErrorMessage="1" sqref="G11:G200" xr:uid="{00000000-0002-0000-0400-00000D000000}">
      <formula1>$G$224:$G$230</formula1>
    </dataValidation>
    <dataValidation type="list" allowBlank="1" showInputMessage="1" showErrorMessage="1" sqref="L14:L200" xr:uid="{00000000-0002-0000-0400-00000E000000}">
      <formula1>$AU$10:$AU$13</formula1>
    </dataValidation>
    <dataValidation type="list" allowBlank="1" showInputMessage="1" showErrorMessage="1" sqref="L11:L13" xr:uid="{00000000-0002-0000-0400-00000F000000}">
      <formula1>$AU$10:$AU$17</formula1>
    </dataValidation>
  </dataValidations>
  <printOptions horizontalCentered="1"/>
  <pageMargins left="0.37" right="0.31" top="0.5" bottom="0.5" header="0.5" footer="0.5"/>
  <pageSetup scale="42" fitToHeight="20" orientation="landscape" r:id="rId1"/>
  <headerFooter alignWithMargins="0"/>
  <rowBreaks count="1" manualBreakCount="1">
    <brk id="34"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N393"/>
  <sheetViews>
    <sheetView tabSelected="1" zoomScale="85" zoomScaleNormal="85" workbookViewId="0">
      <selection activeCell="M11" sqref="M11:N11"/>
    </sheetView>
  </sheetViews>
  <sheetFormatPr defaultColWidth="24.7109375" defaultRowHeight="12"/>
  <cols>
    <col min="1" max="1" width="5.5703125" style="87" bestFit="1" customWidth="1"/>
    <col min="2" max="2" width="22.85546875" style="87" customWidth="1"/>
    <col min="3" max="3" width="21.7109375" style="87" customWidth="1"/>
    <col min="4" max="4" width="1.7109375" style="87" customWidth="1"/>
    <col min="5" max="6" width="21.7109375" style="87" customWidth="1"/>
    <col min="7" max="7" width="1.7109375" style="87" customWidth="1"/>
    <col min="8" max="8" width="21.7109375" style="87" customWidth="1"/>
    <col min="9" max="9" width="1.7109375" style="87" customWidth="1"/>
    <col min="10" max="10" width="21.7109375" style="87" customWidth="1"/>
    <col min="11" max="11" width="1.7109375" style="87" customWidth="1"/>
    <col min="12" max="12" width="21.7109375" style="87" customWidth="1"/>
    <col min="13" max="13" width="9.5703125" style="87" customWidth="1"/>
    <col min="14" max="14" width="12" style="87" customWidth="1"/>
    <col min="15" max="16384" width="24.7109375" style="87"/>
  </cols>
  <sheetData>
    <row r="1" spans="1:14" ht="13.5" customHeight="1" thickTop="1">
      <c r="A1" s="83"/>
      <c r="B1" s="84" t="s">
        <v>183</v>
      </c>
      <c r="C1" s="85" t="str">
        <f>IF('User Information'!F4="","",'User Information'!F4)</f>
        <v/>
      </c>
      <c r="D1" s="83"/>
      <c r="E1" s="84" t="s">
        <v>184</v>
      </c>
      <c r="F1" s="96">
        <f>'User Information'!F6:G6</f>
        <v>0</v>
      </c>
      <c r="G1" s="83"/>
      <c r="H1" s="510" t="s">
        <v>357</v>
      </c>
      <c r="I1" s="511"/>
      <c r="J1" s="512"/>
      <c r="K1" s="86"/>
      <c r="L1" s="511" t="s">
        <v>359</v>
      </c>
      <c r="M1" s="511"/>
      <c r="N1" s="512"/>
    </row>
    <row r="2" spans="1:14" ht="24" customHeight="1">
      <c r="A2" s="83"/>
      <c r="B2" s="84"/>
      <c r="C2" s="83"/>
      <c r="D2" s="83"/>
      <c r="E2" s="84"/>
      <c r="F2" s="83"/>
      <c r="G2" s="83"/>
      <c r="H2" s="513" t="str">
        <f>IF('Equipment Funding'!B13="","",'Equipment Funding'!B13)</f>
        <v/>
      </c>
      <c r="I2" s="514"/>
      <c r="J2" s="515"/>
      <c r="K2" s="88"/>
      <c r="L2" s="514" t="s">
        <v>360</v>
      </c>
      <c r="M2" s="514"/>
      <c r="N2" s="515"/>
    </row>
    <row r="3" spans="1:14">
      <c r="A3" s="83"/>
      <c r="B3" s="84" t="s">
        <v>185</v>
      </c>
      <c r="C3" s="85" t="str">
        <f>IF('User Information'!I4="","",'User Information'!I4)</f>
        <v/>
      </c>
      <c r="D3" s="83"/>
      <c r="E3" s="84" t="s">
        <v>186</v>
      </c>
      <c r="F3" s="96" t="str">
        <f>IF('User Information'!I6="","",'User Information'!I6)</f>
        <v/>
      </c>
      <c r="G3" s="83"/>
      <c r="H3" s="89"/>
      <c r="I3" s="90"/>
      <c r="J3" s="91"/>
      <c r="K3" s="89"/>
      <c r="L3" s="90"/>
      <c r="M3" s="83"/>
      <c r="N3" s="92"/>
    </row>
    <row r="4" spans="1:14">
      <c r="A4" s="83"/>
      <c r="B4" s="83"/>
      <c r="C4" s="83"/>
      <c r="D4" s="83"/>
      <c r="E4" s="83"/>
      <c r="F4" s="83"/>
      <c r="G4" s="83"/>
      <c r="H4" s="93"/>
      <c r="I4" s="83"/>
      <c r="J4" s="92"/>
      <c r="K4" s="93"/>
      <c r="L4" s="83"/>
      <c r="M4" s="83"/>
      <c r="N4" s="92"/>
    </row>
    <row r="5" spans="1:14" ht="12.75" customHeight="1">
      <c r="A5" s="83"/>
      <c r="B5" s="84" t="s">
        <v>320</v>
      </c>
      <c r="C5" s="96" t="str">
        <f>IF('User Information'!I8="","",'User Information'!I8)</f>
        <v/>
      </c>
      <c r="D5" s="83"/>
      <c r="E5" s="83"/>
      <c r="F5" s="83"/>
      <c r="G5" s="83"/>
      <c r="H5" s="516" t="s">
        <v>187</v>
      </c>
      <c r="I5" s="502"/>
      <c r="J5" s="503"/>
      <c r="K5" s="89"/>
      <c r="L5" s="500" t="s">
        <v>188</v>
      </c>
      <c r="M5" s="500"/>
      <c r="N5" s="501"/>
    </row>
    <row r="6" spans="1:14" ht="12.75" customHeight="1">
      <c r="A6" s="83"/>
      <c r="B6" s="83"/>
      <c r="C6" s="83"/>
      <c r="D6" s="83"/>
      <c r="E6" s="83"/>
      <c r="F6" s="83"/>
      <c r="G6" s="83"/>
      <c r="H6" s="499" t="s">
        <v>189</v>
      </c>
      <c r="I6" s="500"/>
      <c r="J6" s="501"/>
      <c r="K6" s="94"/>
      <c r="L6" s="502" t="s">
        <v>190</v>
      </c>
      <c r="M6" s="502"/>
      <c r="N6" s="503"/>
    </row>
    <row r="7" spans="1:14">
      <c r="A7" s="83"/>
      <c r="B7" s="95" t="s">
        <v>191</v>
      </c>
      <c r="C7" s="96" t="str">
        <f>IF('User Information'!C11="","",COUNTA('User Information'!C11:C200))</f>
        <v/>
      </c>
      <c r="D7" s="83"/>
      <c r="E7" s="83"/>
      <c r="F7" s="83"/>
      <c r="G7" s="83"/>
      <c r="H7" s="93"/>
      <c r="I7" s="83"/>
      <c r="J7" s="92"/>
      <c r="K7" s="93"/>
      <c r="L7" s="83"/>
      <c r="M7" s="83"/>
      <c r="N7" s="92"/>
    </row>
    <row r="8" spans="1:14">
      <c r="A8" s="83"/>
      <c r="B8" s="83"/>
      <c r="C8" s="83"/>
      <c r="D8" s="83"/>
      <c r="E8" s="83"/>
      <c r="F8" s="83"/>
      <c r="G8" s="83"/>
      <c r="H8" s="516" t="s">
        <v>192</v>
      </c>
      <c r="I8" s="502"/>
      <c r="J8" s="503"/>
      <c r="K8" s="94"/>
      <c r="L8" s="502" t="s">
        <v>193</v>
      </c>
      <c r="M8" s="502"/>
      <c r="N8" s="503"/>
    </row>
    <row r="9" spans="1:14" ht="12.75" thickBot="1">
      <c r="A9" s="83"/>
      <c r="B9" s="83"/>
      <c r="C9" s="83"/>
      <c r="D9" s="83"/>
      <c r="E9" s="83"/>
      <c r="F9" s="83"/>
      <c r="G9" s="83"/>
      <c r="H9" s="499" t="s">
        <v>194</v>
      </c>
      <c r="I9" s="500"/>
      <c r="J9" s="501"/>
      <c r="K9" s="93"/>
      <c r="L9" s="502" t="s">
        <v>195</v>
      </c>
      <c r="M9" s="502"/>
      <c r="N9" s="503"/>
    </row>
    <row r="10" spans="1:14" ht="24" customHeight="1" thickTop="1">
      <c r="A10" s="83"/>
      <c r="B10" s="83"/>
      <c r="C10" s="83"/>
      <c r="D10" s="83"/>
      <c r="E10" s="83"/>
      <c r="F10" s="83"/>
      <c r="G10" s="83"/>
      <c r="H10" s="504" t="s">
        <v>196</v>
      </c>
      <c r="I10" s="505"/>
      <c r="J10" s="92"/>
      <c r="K10" s="93"/>
      <c r="L10" s="83"/>
      <c r="M10" s="504" t="s">
        <v>196</v>
      </c>
      <c r="N10" s="505"/>
    </row>
    <row r="11" spans="1:14" ht="66.75" customHeight="1" thickBot="1">
      <c r="A11" s="83"/>
      <c r="B11" s="83"/>
      <c r="C11" s="83"/>
      <c r="D11" s="83"/>
      <c r="E11" s="83"/>
      <c r="F11" s="83"/>
      <c r="G11" s="83"/>
      <c r="H11" s="506" t="s">
        <v>358</v>
      </c>
      <c r="I11" s="507"/>
      <c r="J11" s="99"/>
      <c r="K11" s="97"/>
      <c r="L11" s="98"/>
      <c r="M11" s="506" t="s">
        <v>327</v>
      </c>
      <c r="N11" s="507"/>
    </row>
    <row r="12" spans="1:14" s="107" customFormat="1" ht="21.2" customHeight="1" thickTop="1">
      <c r="A12" s="100" t="s">
        <v>197</v>
      </c>
      <c r="B12" s="101" t="s">
        <v>199</v>
      </c>
      <c r="C12" s="101" t="s">
        <v>198</v>
      </c>
      <c r="D12" s="102"/>
      <c r="E12" s="103" t="s">
        <v>200</v>
      </c>
      <c r="F12" s="101" t="s">
        <v>93</v>
      </c>
      <c r="G12" s="102"/>
      <c r="H12" s="104" t="s">
        <v>201</v>
      </c>
      <c r="I12" s="105"/>
      <c r="J12" s="104" t="s">
        <v>202</v>
      </c>
      <c r="K12" s="105"/>
      <c r="L12" s="106" t="s">
        <v>203</v>
      </c>
      <c r="M12" s="508" t="s">
        <v>204</v>
      </c>
      <c r="N12" s="509"/>
    </row>
    <row r="13" spans="1:14" s="116" customFormat="1" ht="33.200000000000003" customHeight="1">
      <c r="A13" s="108">
        <v>1</v>
      </c>
      <c r="B13" s="108" t="str">
        <f>IF('User Information'!C11="", "", 'User Information'!C11)</f>
        <v/>
      </c>
      <c r="C13" s="108" t="str">
        <f>IF('User Information'!D11="", "", 'User Information'!D11)</f>
        <v/>
      </c>
      <c r="D13" s="109"/>
      <c r="E13" s="110" t="str">
        <f>IF('User Information'!E11="", "", 'User Information'!E11)</f>
        <v/>
      </c>
      <c r="F13" s="108" t="str">
        <f>IF('User Information'!F11="", "", 'User Information'!F11)</f>
        <v/>
      </c>
      <c r="G13" s="109"/>
      <c r="H13" s="111" t="str">
        <f>IF('User Information'!L11="", "", 'User Information'!L11)</f>
        <v>Kyocera DuraXV Extreme + With Camera</v>
      </c>
      <c r="I13" s="112"/>
      <c r="J13" s="111" t="str">
        <f>IF('User Information'!H11="", "", 'User Information'!H11)</f>
        <v>Unlimited Voice Plan</v>
      </c>
      <c r="K13" s="112"/>
      <c r="L13" s="113" t="str">
        <f>IF('User Information'!I11="", "", 'User Information'!I11)</f>
        <v/>
      </c>
      <c r="M13" s="114" t="s">
        <v>205</v>
      </c>
      <c r="N13" s="115" t="s">
        <v>206</v>
      </c>
    </row>
    <row r="14" spans="1:14" s="116" customFormat="1" ht="42" customHeight="1">
      <c r="A14" s="495" t="s">
        <v>207</v>
      </c>
      <c r="B14" s="496"/>
      <c r="C14" s="497"/>
      <c r="D14" s="498"/>
      <c r="E14" s="498"/>
      <c r="F14" s="498"/>
      <c r="G14" s="498"/>
      <c r="H14" s="498"/>
      <c r="I14" s="498"/>
      <c r="J14" s="498"/>
      <c r="K14" s="498"/>
      <c r="L14" s="498"/>
      <c r="M14" s="117"/>
      <c r="N14" s="118"/>
    </row>
    <row r="15" spans="1:14" s="116" customFormat="1" ht="33.200000000000003" customHeight="1">
      <c r="A15" s="108">
        <v>2</v>
      </c>
      <c r="B15" s="108" t="str">
        <f>IF('User Information'!C12="", "", 'User Information'!C12)</f>
        <v/>
      </c>
      <c r="C15" s="108" t="str">
        <f>IF('User Information'!D12="", "", 'User Information'!D12)</f>
        <v/>
      </c>
      <c r="D15" s="109"/>
      <c r="E15" s="110" t="str">
        <f>IF('User Information'!E12="", "", 'User Information'!E12)</f>
        <v/>
      </c>
      <c r="F15" s="108" t="str">
        <f>IF('User Information'!F12="", "", 'User Information'!F12)</f>
        <v/>
      </c>
      <c r="G15" s="109"/>
      <c r="H15" s="111" t="str">
        <f>IF('User Information'!L12="", "", 'User Information'!L12)</f>
        <v/>
      </c>
      <c r="I15" s="112"/>
      <c r="J15" s="111" t="str">
        <f>IF('User Information'!H12="", "", 'User Information'!H12)</f>
        <v/>
      </c>
      <c r="K15" s="112"/>
      <c r="L15" s="113" t="str">
        <f>IF('User Information'!I12="", "", 'User Information'!I12)</f>
        <v/>
      </c>
      <c r="M15" s="119" t="s">
        <v>205</v>
      </c>
      <c r="N15" s="120" t="s">
        <v>206</v>
      </c>
    </row>
    <row r="16" spans="1:14" s="116" customFormat="1" ht="42" customHeight="1">
      <c r="A16" s="495" t="s">
        <v>207</v>
      </c>
      <c r="B16" s="496"/>
      <c r="C16" s="497"/>
      <c r="D16" s="498"/>
      <c r="E16" s="498"/>
      <c r="F16" s="498"/>
      <c r="G16" s="498"/>
      <c r="H16" s="498"/>
      <c r="I16" s="498"/>
      <c r="J16" s="498"/>
      <c r="K16" s="498"/>
      <c r="L16" s="498"/>
      <c r="M16" s="117"/>
      <c r="N16" s="118"/>
    </row>
    <row r="17" spans="1:14" s="116" customFormat="1" ht="33.200000000000003" customHeight="1">
      <c r="A17" s="108">
        <v>3</v>
      </c>
      <c r="B17" s="108" t="str">
        <f>IF('User Information'!C13="", "", 'User Information'!C13)</f>
        <v/>
      </c>
      <c r="C17" s="108" t="str">
        <f>IF('User Information'!D13="", "", 'User Information'!D13)</f>
        <v/>
      </c>
      <c r="D17" s="109"/>
      <c r="E17" s="110" t="str">
        <f>IF('User Information'!E13="", "", 'User Information'!E13)</f>
        <v/>
      </c>
      <c r="F17" s="108" t="str">
        <f>IF('User Information'!F13="", "", 'User Information'!F13)</f>
        <v/>
      </c>
      <c r="G17" s="109"/>
      <c r="H17" s="111" t="str">
        <f>IF('User Information'!L13="", "", 'User Information'!L13)</f>
        <v/>
      </c>
      <c r="I17" s="112"/>
      <c r="J17" s="111" t="str">
        <f>IF('User Information'!H13="", "", 'User Information'!H13)</f>
        <v/>
      </c>
      <c r="K17" s="112"/>
      <c r="L17" s="113" t="str">
        <f>IF('User Information'!I13="", "", 'User Information'!I13)</f>
        <v/>
      </c>
      <c r="M17" s="114" t="s">
        <v>205</v>
      </c>
      <c r="N17" s="115" t="s">
        <v>206</v>
      </c>
    </row>
    <row r="18" spans="1:14" s="116" customFormat="1" ht="42" customHeight="1">
      <c r="A18" s="495" t="s">
        <v>207</v>
      </c>
      <c r="B18" s="496"/>
      <c r="C18" s="497"/>
      <c r="D18" s="498"/>
      <c r="E18" s="498"/>
      <c r="F18" s="498"/>
      <c r="G18" s="498"/>
      <c r="H18" s="498"/>
      <c r="I18" s="498"/>
      <c r="J18" s="498"/>
      <c r="K18" s="498"/>
      <c r="L18" s="498"/>
      <c r="M18" s="117"/>
      <c r="N18" s="118"/>
    </row>
    <row r="19" spans="1:14" s="116" customFormat="1" ht="33.200000000000003" customHeight="1">
      <c r="A19" s="108">
        <v>4</v>
      </c>
      <c r="B19" s="108" t="str">
        <f>IF('User Information'!C14="", "", 'User Information'!C14)</f>
        <v/>
      </c>
      <c r="C19" s="108" t="str">
        <f>IF('User Information'!D14="", "", 'User Information'!D14)</f>
        <v/>
      </c>
      <c r="D19" s="109"/>
      <c r="E19" s="110" t="str">
        <f>IF('User Information'!E14="", "", 'User Information'!E14)</f>
        <v/>
      </c>
      <c r="F19" s="108" t="str">
        <f>IF('User Information'!F14="", "", 'User Information'!F14)</f>
        <v/>
      </c>
      <c r="G19" s="109"/>
      <c r="H19" s="111" t="str">
        <f>IF('User Information'!L14="", "", 'User Information'!L14)</f>
        <v/>
      </c>
      <c r="I19" s="112"/>
      <c r="J19" s="111" t="str">
        <f>IF('User Information'!H14="", "", 'User Information'!H14)</f>
        <v/>
      </c>
      <c r="K19" s="112"/>
      <c r="L19" s="113" t="str">
        <f>IF('User Information'!I14="", "", 'User Information'!I14)</f>
        <v/>
      </c>
      <c r="M19" s="119" t="s">
        <v>205</v>
      </c>
      <c r="N19" s="120" t="s">
        <v>206</v>
      </c>
    </row>
    <row r="20" spans="1:14" s="116" customFormat="1" ht="42" customHeight="1">
      <c r="A20" s="495" t="s">
        <v>207</v>
      </c>
      <c r="B20" s="496"/>
      <c r="C20" s="497"/>
      <c r="D20" s="498"/>
      <c r="E20" s="498"/>
      <c r="F20" s="498"/>
      <c r="G20" s="498"/>
      <c r="H20" s="498"/>
      <c r="I20" s="498"/>
      <c r="J20" s="498"/>
      <c r="K20" s="498"/>
      <c r="L20" s="498"/>
      <c r="M20" s="117"/>
      <c r="N20" s="118"/>
    </row>
    <row r="21" spans="1:14" s="116" customFormat="1" ht="33.200000000000003" customHeight="1">
      <c r="A21" s="108">
        <v>5</v>
      </c>
      <c r="B21" s="108" t="str">
        <f>IF('User Information'!C15="", "", 'User Information'!C15)</f>
        <v/>
      </c>
      <c r="C21" s="108" t="str">
        <f>IF('User Information'!D15="", "", 'User Information'!D15)</f>
        <v/>
      </c>
      <c r="D21" s="109"/>
      <c r="E21" s="110" t="str">
        <f>IF('User Information'!E15="", "", 'User Information'!E15)</f>
        <v/>
      </c>
      <c r="F21" s="108" t="str">
        <f>IF('User Information'!F15="", "", 'User Information'!F15)</f>
        <v/>
      </c>
      <c r="G21" s="109"/>
      <c r="H21" s="111" t="str">
        <f>IF('User Information'!L15="", "", 'User Information'!L15)</f>
        <v/>
      </c>
      <c r="I21" s="112"/>
      <c r="J21" s="111" t="str">
        <f>IF('User Information'!H15="", "", 'User Information'!H15)</f>
        <v/>
      </c>
      <c r="K21" s="112"/>
      <c r="L21" s="113" t="str">
        <f>IF('User Information'!I15="", "", 'User Information'!I15)</f>
        <v/>
      </c>
      <c r="M21" s="114" t="s">
        <v>205</v>
      </c>
      <c r="N21" s="115" t="s">
        <v>206</v>
      </c>
    </row>
    <row r="22" spans="1:14" s="116" customFormat="1" ht="42" customHeight="1">
      <c r="A22" s="495" t="s">
        <v>207</v>
      </c>
      <c r="B22" s="496"/>
      <c r="C22" s="497"/>
      <c r="D22" s="498"/>
      <c r="E22" s="498"/>
      <c r="F22" s="498"/>
      <c r="G22" s="498"/>
      <c r="H22" s="498"/>
      <c r="I22" s="498"/>
      <c r="J22" s="498"/>
      <c r="K22" s="498"/>
      <c r="L22" s="498"/>
      <c r="M22" s="117"/>
      <c r="N22" s="118"/>
    </row>
    <row r="23" spans="1:14" s="116" customFormat="1" ht="33.200000000000003" customHeight="1">
      <c r="A23" s="108">
        <v>6</v>
      </c>
      <c r="B23" s="108" t="str">
        <f>IF('User Information'!C16="", "", 'User Information'!C16)</f>
        <v/>
      </c>
      <c r="C23" s="108" t="str">
        <f>IF('User Information'!D16="", "", 'User Information'!D16)</f>
        <v/>
      </c>
      <c r="D23" s="109"/>
      <c r="E23" s="110" t="str">
        <f>IF('User Information'!E16="", "", 'User Information'!E16)</f>
        <v/>
      </c>
      <c r="F23" s="108" t="str">
        <f>IF('User Information'!F16="", "", 'User Information'!F16)</f>
        <v/>
      </c>
      <c r="G23" s="109"/>
      <c r="H23" s="111" t="str">
        <f>IF('User Information'!L16="", "", 'User Information'!L16)</f>
        <v/>
      </c>
      <c r="I23" s="112"/>
      <c r="J23" s="111" t="str">
        <f>IF('User Information'!H16="", "", 'User Information'!H16)</f>
        <v/>
      </c>
      <c r="K23" s="112"/>
      <c r="L23" s="113" t="str">
        <f>IF('User Information'!I16="", "", 'User Information'!I16)</f>
        <v/>
      </c>
      <c r="M23" s="119" t="s">
        <v>205</v>
      </c>
      <c r="N23" s="120" t="s">
        <v>206</v>
      </c>
    </row>
    <row r="24" spans="1:14" s="116" customFormat="1" ht="42" customHeight="1">
      <c r="A24" s="495" t="s">
        <v>207</v>
      </c>
      <c r="B24" s="496"/>
      <c r="C24" s="497"/>
      <c r="D24" s="498"/>
      <c r="E24" s="498"/>
      <c r="F24" s="498"/>
      <c r="G24" s="498"/>
      <c r="H24" s="498"/>
      <c r="I24" s="498"/>
      <c r="J24" s="498"/>
      <c r="K24" s="498"/>
      <c r="L24" s="498"/>
      <c r="M24" s="117"/>
      <c r="N24" s="118"/>
    </row>
    <row r="25" spans="1:14" s="116" customFormat="1" ht="33.200000000000003" customHeight="1">
      <c r="A25" s="108">
        <v>7</v>
      </c>
      <c r="B25" s="108" t="str">
        <f>IF('User Information'!C17="", "", 'User Information'!C17)</f>
        <v/>
      </c>
      <c r="C25" s="108" t="str">
        <f>IF('User Information'!D17="", "", 'User Information'!D17)</f>
        <v/>
      </c>
      <c r="D25" s="109"/>
      <c r="E25" s="110" t="str">
        <f>IF('User Information'!E17="", "", 'User Information'!E17)</f>
        <v/>
      </c>
      <c r="F25" s="108" t="str">
        <f>IF('User Information'!F17="", "", 'User Information'!F17)</f>
        <v/>
      </c>
      <c r="G25" s="109"/>
      <c r="H25" s="111" t="str">
        <f>IF('User Information'!L17="", "", 'User Information'!K17)</f>
        <v/>
      </c>
      <c r="I25" s="112"/>
      <c r="J25" s="111" t="str">
        <f>IF('User Information'!H17="", "", 'User Information'!H17)</f>
        <v/>
      </c>
      <c r="K25" s="112"/>
      <c r="L25" s="113" t="str">
        <f>IF('User Information'!I17="", "", 'User Information'!I17)</f>
        <v/>
      </c>
      <c r="M25" s="114" t="s">
        <v>205</v>
      </c>
      <c r="N25" s="115" t="s">
        <v>206</v>
      </c>
    </row>
    <row r="26" spans="1:14" s="116" customFormat="1" ht="42" customHeight="1">
      <c r="A26" s="495" t="s">
        <v>207</v>
      </c>
      <c r="B26" s="496"/>
      <c r="C26" s="497"/>
      <c r="D26" s="498"/>
      <c r="E26" s="498"/>
      <c r="F26" s="498"/>
      <c r="G26" s="498"/>
      <c r="H26" s="498"/>
      <c r="I26" s="498"/>
      <c r="J26" s="498"/>
      <c r="K26" s="498"/>
      <c r="L26" s="498"/>
      <c r="M26" s="117"/>
      <c r="N26" s="118"/>
    </row>
    <row r="27" spans="1:14" s="116" customFormat="1" ht="33.200000000000003" customHeight="1">
      <c r="A27" s="108">
        <v>8</v>
      </c>
      <c r="B27" s="108" t="str">
        <f>IF('User Information'!C18="", "", 'User Information'!C18)</f>
        <v/>
      </c>
      <c r="C27" s="108" t="str">
        <f>IF('User Information'!D18="", "", 'User Information'!D18)</f>
        <v/>
      </c>
      <c r="D27" s="109"/>
      <c r="E27" s="110" t="str">
        <f>IF('User Information'!E18="", "", 'User Information'!E18)</f>
        <v/>
      </c>
      <c r="F27" s="108" t="str">
        <f>IF('User Information'!F18="", "", 'User Information'!F18)</f>
        <v/>
      </c>
      <c r="G27" s="109"/>
      <c r="H27" s="111" t="str">
        <f>IF('User Information'!L18="", "", 'User Information'!L18)</f>
        <v/>
      </c>
      <c r="I27" s="112"/>
      <c r="J27" s="111" t="str">
        <f>IF('User Information'!H18="", "", 'User Information'!H18)</f>
        <v/>
      </c>
      <c r="K27" s="112"/>
      <c r="L27" s="113" t="str">
        <f>IF('User Information'!I18="", "", 'User Information'!I18)</f>
        <v/>
      </c>
      <c r="M27" s="119" t="s">
        <v>205</v>
      </c>
      <c r="N27" s="120" t="s">
        <v>206</v>
      </c>
    </row>
    <row r="28" spans="1:14" s="116" customFormat="1" ht="42" customHeight="1">
      <c r="A28" s="495" t="s">
        <v>207</v>
      </c>
      <c r="B28" s="496"/>
      <c r="C28" s="497"/>
      <c r="D28" s="498"/>
      <c r="E28" s="498"/>
      <c r="F28" s="498"/>
      <c r="G28" s="498"/>
      <c r="H28" s="498"/>
      <c r="I28" s="498"/>
      <c r="J28" s="498"/>
      <c r="K28" s="498"/>
      <c r="L28" s="498"/>
      <c r="M28" s="117"/>
      <c r="N28" s="118"/>
    </row>
    <row r="29" spans="1:14" s="116" customFormat="1" ht="33.200000000000003" customHeight="1">
      <c r="A29" s="108">
        <v>9</v>
      </c>
      <c r="B29" s="108" t="str">
        <f>IF('User Information'!C19="", "", 'User Information'!C19)</f>
        <v/>
      </c>
      <c r="C29" s="108" t="str">
        <f>IF('User Information'!D19="", "", 'User Information'!D19)</f>
        <v/>
      </c>
      <c r="D29" s="109"/>
      <c r="E29" s="110" t="str">
        <f>IF('User Information'!E19="", "", 'User Information'!E19)</f>
        <v/>
      </c>
      <c r="F29" s="108" t="str">
        <f>IF('User Information'!F19="", "", 'User Information'!F19)</f>
        <v/>
      </c>
      <c r="G29" s="109"/>
      <c r="H29" s="111" t="str">
        <f>IF('User Information'!L19="", "", 'User Information'!L19)</f>
        <v/>
      </c>
      <c r="I29" s="112"/>
      <c r="J29" s="111" t="str">
        <f>IF('User Information'!H19="", "", 'User Information'!H19)</f>
        <v/>
      </c>
      <c r="K29" s="112"/>
      <c r="L29" s="113" t="str">
        <f>IF('User Information'!I19="", "", 'User Information'!I19)</f>
        <v/>
      </c>
      <c r="M29" s="114" t="s">
        <v>205</v>
      </c>
      <c r="N29" s="115" t="s">
        <v>206</v>
      </c>
    </row>
    <row r="30" spans="1:14" s="116" customFormat="1" ht="42" customHeight="1">
      <c r="A30" s="495" t="s">
        <v>207</v>
      </c>
      <c r="B30" s="496"/>
      <c r="C30" s="497"/>
      <c r="D30" s="498"/>
      <c r="E30" s="498"/>
      <c r="F30" s="498"/>
      <c r="G30" s="498"/>
      <c r="H30" s="498"/>
      <c r="I30" s="498"/>
      <c r="J30" s="498"/>
      <c r="K30" s="498"/>
      <c r="L30" s="498"/>
      <c r="M30" s="117"/>
      <c r="N30" s="118"/>
    </row>
    <row r="31" spans="1:14" s="116" customFormat="1" ht="33.200000000000003" customHeight="1">
      <c r="A31" s="108">
        <v>10</v>
      </c>
      <c r="B31" s="108" t="str">
        <f>IF('User Information'!C20="", "", 'User Information'!C20)</f>
        <v/>
      </c>
      <c r="C31" s="108" t="str">
        <f>IF('User Information'!D20="", "", 'User Information'!D20)</f>
        <v/>
      </c>
      <c r="D31" s="109"/>
      <c r="E31" s="110" t="str">
        <f>IF('User Information'!E20="", "", 'User Information'!E20)</f>
        <v/>
      </c>
      <c r="F31" s="108" t="str">
        <f>IF('User Information'!F20="", "", 'User Information'!F20)</f>
        <v/>
      </c>
      <c r="G31" s="109"/>
      <c r="H31" s="111" t="str">
        <f>IF('User Information'!L20="", "", 'User Information'!L20)</f>
        <v/>
      </c>
      <c r="I31" s="112"/>
      <c r="J31" s="111" t="str">
        <f>IF('User Information'!H20="", "", 'User Information'!H20)</f>
        <v/>
      </c>
      <c r="K31" s="112"/>
      <c r="L31" s="113" t="str">
        <f>IF('User Information'!I20="", "", 'User Information'!I20)</f>
        <v/>
      </c>
      <c r="M31" s="119" t="s">
        <v>205</v>
      </c>
      <c r="N31" s="120" t="s">
        <v>206</v>
      </c>
    </row>
    <row r="32" spans="1:14" s="116" customFormat="1" ht="42" customHeight="1">
      <c r="A32" s="495" t="s">
        <v>207</v>
      </c>
      <c r="B32" s="496"/>
      <c r="C32" s="497"/>
      <c r="D32" s="498"/>
      <c r="E32" s="498"/>
      <c r="F32" s="498"/>
      <c r="G32" s="498"/>
      <c r="H32" s="498"/>
      <c r="I32" s="498"/>
      <c r="J32" s="498"/>
      <c r="K32" s="498"/>
      <c r="L32" s="498"/>
      <c r="M32" s="117"/>
      <c r="N32" s="118"/>
    </row>
    <row r="33" spans="1:14" s="116" customFormat="1" ht="33.200000000000003" customHeight="1">
      <c r="A33" s="108">
        <v>11</v>
      </c>
      <c r="B33" s="108" t="str">
        <f>IF('User Information'!C21="", "", 'User Information'!C21)</f>
        <v/>
      </c>
      <c r="C33" s="108" t="str">
        <f>IF('User Information'!D21="", "", 'User Information'!D21)</f>
        <v/>
      </c>
      <c r="D33" s="109"/>
      <c r="E33" s="110" t="str">
        <f>IF('User Information'!E21="", "", 'User Information'!E21)</f>
        <v/>
      </c>
      <c r="F33" s="108" t="str">
        <f>IF('User Information'!F21="", "", 'User Information'!F21)</f>
        <v/>
      </c>
      <c r="G33" s="109"/>
      <c r="H33" s="111" t="str">
        <f>IF('User Information'!K21="", "", 'User Information'!K21)</f>
        <v/>
      </c>
      <c r="I33" s="112"/>
      <c r="J33" s="111" t="str">
        <f>IF('User Information'!H21="", "", 'User Information'!H21)</f>
        <v/>
      </c>
      <c r="K33" s="112"/>
      <c r="L33" s="113" t="str">
        <f>IF('User Information'!I21="", "", 'User Information'!I21)</f>
        <v/>
      </c>
      <c r="M33" s="114" t="s">
        <v>205</v>
      </c>
      <c r="N33" s="115" t="s">
        <v>206</v>
      </c>
    </row>
    <row r="34" spans="1:14" s="116" customFormat="1" ht="42" customHeight="1">
      <c r="A34" s="495" t="s">
        <v>207</v>
      </c>
      <c r="B34" s="496"/>
      <c r="C34" s="497"/>
      <c r="D34" s="498"/>
      <c r="E34" s="498"/>
      <c r="F34" s="498"/>
      <c r="G34" s="498"/>
      <c r="H34" s="498"/>
      <c r="I34" s="498"/>
      <c r="J34" s="498"/>
      <c r="K34" s="498"/>
      <c r="L34" s="498"/>
      <c r="M34" s="117"/>
      <c r="N34" s="118"/>
    </row>
    <row r="35" spans="1:14" s="116" customFormat="1" ht="33.200000000000003" customHeight="1">
      <c r="A35" s="108">
        <v>12</v>
      </c>
      <c r="B35" s="108" t="str">
        <f>IF('User Information'!C22="", "", 'User Information'!C22)</f>
        <v/>
      </c>
      <c r="C35" s="108" t="str">
        <f>IF('User Information'!D22="", "", 'User Information'!D22)</f>
        <v/>
      </c>
      <c r="D35" s="109"/>
      <c r="E35" s="110" t="str">
        <f>IF('User Information'!E22="", "", 'User Information'!E22)</f>
        <v/>
      </c>
      <c r="F35" s="108" t="str">
        <f>IF('User Information'!F22="", "", 'User Information'!F22)</f>
        <v/>
      </c>
      <c r="G35" s="109"/>
      <c r="H35" s="111" t="str">
        <f>IF('User Information'!K22="", "", 'User Information'!K22)</f>
        <v/>
      </c>
      <c r="I35" s="112"/>
      <c r="J35" s="111" t="str">
        <f>IF('User Information'!H22="", "", 'User Information'!H22)</f>
        <v/>
      </c>
      <c r="K35" s="112"/>
      <c r="L35" s="113" t="str">
        <f>IF('User Information'!I22="", "", 'User Information'!I22)</f>
        <v/>
      </c>
      <c r="M35" s="119" t="s">
        <v>205</v>
      </c>
      <c r="N35" s="120" t="s">
        <v>206</v>
      </c>
    </row>
    <row r="36" spans="1:14" s="116" customFormat="1" ht="42" customHeight="1">
      <c r="A36" s="495" t="s">
        <v>207</v>
      </c>
      <c r="B36" s="496"/>
      <c r="C36" s="497"/>
      <c r="D36" s="498"/>
      <c r="E36" s="498"/>
      <c r="F36" s="498"/>
      <c r="G36" s="498"/>
      <c r="H36" s="498"/>
      <c r="I36" s="498"/>
      <c r="J36" s="498"/>
      <c r="K36" s="498"/>
      <c r="L36" s="498"/>
      <c r="M36" s="117"/>
      <c r="N36" s="118"/>
    </row>
    <row r="37" spans="1:14" s="116" customFormat="1" ht="33.200000000000003" customHeight="1">
      <c r="A37" s="108">
        <v>13</v>
      </c>
      <c r="B37" s="108" t="str">
        <f>IF('User Information'!C23="", "", 'User Information'!C23)</f>
        <v/>
      </c>
      <c r="C37" s="108" t="str">
        <f>IF('User Information'!D23="", "", 'User Information'!D23)</f>
        <v/>
      </c>
      <c r="D37" s="109"/>
      <c r="E37" s="110" t="str">
        <f>IF('User Information'!E23="", "", 'User Information'!E23)</f>
        <v/>
      </c>
      <c r="F37" s="108" t="str">
        <f>IF('User Information'!F23="", "", 'User Information'!F23)</f>
        <v/>
      </c>
      <c r="G37" s="109"/>
      <c r="H37" s="111" t="str">
        <f>IF('User Information'!K23="", "", 'User Information'!K23)</f>
        <v/>
      </c>
      <c r="I37" s="112"/>
      <c r="J37" s="111" t="str">
        <f>IF('User Information'!H23="", "", 'User Information'!H23)</f>
        <v/>
      </c>
      <c r="K37" s="112"/>
      <c r="L37" s="113" t="str">
        <f>IF('User Information'!I23="", "", 'User Information'!I23)</f>
        <v/>
      </c>
      <c r="M37" s="114" t="s">
        <v>205</v>
      </c>
      <c r="N37" s="115" t="s">
        <v>206</v>
      </c>
    </row>
    <row r="38" spans="1:14" s="116" customFormat="1" ht="42" customHeight="1">
      <c r="A38" s="495" t="s">
        <v>207</v>
      </c>
      <c r="B38" s="496"/>
      <c r="C38" s="497"/>
      <c r="D38" s="498"/>
      <c r="E38" s="498"/>
      <c r="F38" s="498"/>
      <c r="G38" s="498"/>
      <c r="H38" s="498"/>
      <c r="I38" s="498"/>
      <c r="J38" s="498"/>
      <c r="K38" s="498"/>
      <c r="L38" s="498"/>
      <c r="M38" s="117"/>
      <c r="N38" s="118"/>
    </row>
    <row r="39" spans="1:14" s="116" customFormat="1" ht="33.200000000000003" customHeight="1">
      <c r="A39" s="108">
        <v>14</v>
      </c>
      <c r="B39" s="108" t="str">
        <f>IF('User Information'!C24="", "", 'User Information'!C24)</f>
        <v/>
      </c>
      <c r="C39" s="108" t="str">
        <f>IF('User Information'!D24="", "", 'User Information'!D24)</f>
        <v/>
      </c>
      <c r="D39" s="109"/>
      <c r="E39" s="110" t="str">
        <f>IF('User Information'!E24="", "", 'User Information'!E24)</f>
        <v/>
      </c>
      <c r="F39" s="108" t="str">
        <f>IF('User Information'!F24="", "", 'User Information'!F24)</f>
        <v/>
      </c>
      <c r="G39" s="109"/>
      <c r="H39" s="111" t="str">
        <f>IF('User Information'!K24="", "", 'User Information'!K24)</f>
        <v/>
      </c>
      <c r="I39" s="112"/>
      <c r="J39" s="111" t="str">
        <f>IF('User Information'!H24="", "", 'User Information'!H24)</f>
        <v/>
      </c>
      <c r="K39" s="112"/>
      <c r="L39" s="113" t="str">
        <f>IF('User Information'!I24="", "", 'User Information'!I24)</f>
        <v/>
      </c>
      <c r="M39" s="119" t="s">
        <v>205</v>
      </c>
      <c r="N39" s="120" t="s">
        <v>206</v>
      </c>
    </row>
    <row r="40" spans="1:14" s="116" customFormat="1" ht="42" customHeight="1">
      <c r="A40" s="495" t="s">
        <v>207</v>
      </c>
      <c r="B40" s="496"/>
      <c r="C40" s="497"/>
      <c r="D40" s="498"/>
      <c r="E40" s="498"/>
      <c r="F40" s="498"/>
      <c r="G40" s="498"/>
      <c r="H40" s="498"/>
      <c r="I40" s="498"/>
      <c r="J40" s="498"/>
      <c r="K40" s="498"/>
      <c r="L40" s="498"/>
      <c r="M40" s="117"/>
      <c r="N40" s="118"/>
    </row>
    <row r="41" spans="1:14" s="116" customFormat="1" ht="33.200000000000003" customHeight="1">
      <c r="A41" s="108">
        <v>15</v>
      </c>
      <c r="B41" s="108" t="str">
        <f>IF('User Information'!C25="", "", 'User Information'!C25)</f>
        <v/>
      </c>
      <c r="C41" s="108" t="str">
        <f>IF('User Information'!D25="", "", 'User Information'!D25)</f>
        <v/>
      </c>
      <c r="D41" s="109"/>
      <c r="E41" s="110" t="str">
        <f>IF('User Information'!E25="", "", 'User Information'!E25)</f>
        <v/>
      </c>
      <c r="F41" s="108" t="str">
        <f>IF('User Information'!F25="", "", 'User Information'!F25)</f>
        <v/>
      </c>
      <c r="G41" s="109"/>
      <c r="H41" s="111" t="str">
        <f>IF('User Information'!K25="", "", 'User Information'!K25)</f>
        <v/>
      </c>
      <c r="I41" s="112"/>
      <c r="J41" s="111" t="str">
        <f>IF('User Information'!H25="", "", 'User Information'!H25)</f>
        <v/>
      </c>
      <c r="K41" s="112"/>
      <c r="L41" s="113" t="str">
        <f>IF('User Information'!I25="", "", 'User Information'!I25)</f>
        <v/>
      </c>
      <c r="M41" s="114" t="s">
        <v>205</v>
      </c>
      <c r="N41" s="115" t="s">
        <v>206</v>
      </c>
    </row>
    <row r="42" spans="1:14" s="116" customFormat="1" ht="42" customHeight="1">
      <c r="A42" s="495" t="s">
        <v>207</v>
      </c>
      <c r="B42" s="496"/>
      <c r="C42" s="497"/>
      <c r="D42" s="498"/>
      <c r="E42" s="498"/>
      <c r="F42" s="498"/>
      <c r="G42" s="498"/>
      <c r="H42" s="498"/>
      <c r="I42" s="498"/>
      <c r="J42" s="498"/>
      <c r="K42" s="498"/>
      <c r="L42" s="498"/>
      <c r="M42" s="117"/>
      <c r="N42" s="118"/>
    </row>
    <row r="43" spans="1:14" s="116" customFormat="1" ht="33.200000000000003" customHeight="1">
      <c r="A43" s="108">
        <v>16</v>
      </c>
      <c r="B43" s="108" t="str">
        <f>IF('User Information'!C26="", "", 'User Information'!C26)</f>
        <v/>
      </c>
      <c r="C43" s="108" t="str">
        <f>IF('User Information'!D26="", "", 'User Information'!D26)</f>
        <v/>
      </c>
      <c r="D43" s="109"/>
      <c r="E43" s="110" t="str">
        <f>IF('User Information'!E26="", "", 'User Information'!E26)</f>
        <v/>
      </c>
      <c r="F43" s="108" t="str">
        <f>IF('User Information'!F26="", "", 'User Information'!F26)</f>
        <v/>
      </c>
      <c r="G43" s="109"/>
      <c r="H43" s="111" t="str">
        <f>IF('User Information'!K26="", "", 'User Information'!K26)</f>
        <v/>
      </c>
      <c r="I43" s="112"/>
      <c r="J43" s="111" t="str">
        <f>IF('User Information'!H26="", "", 'User Information'!H26)</f>
        <v/>
      </c>
      <c r="K43" s="112"/>
      <c r="L43" s="113" t="str">
        <f>IF('User Information'!I26="", "", 'User Information'!I26)</f>
        <v/>
      </c>
      <c r="M43" s="119" t="s">
        <v>205</v>
      </c>
      <c r="N43" s="120" t="s">
        <v>206</v>
      </c>
    </row>
    <row r="44" spans="1:14" s="116" customFormat="1" ht="42" customHeight="1">
      <c r="A44" s="495" t="s">
        <v>207</v>
      </c>
      <c r="B44" s="496"/>
      <c r="C44" s="497"/>
      <c r="D44" s="498"/>
      <c r="E44" s="498"/>
      <c r="F44" s="498"/>
      <c r="G44" s="498"/>
      <c r="H44" s="498"/>
      <c r="I44" s="498"/>
      <c r="J44" s="498"/>
      <c r="K44" s="498"/>
      <c r="L44" s="498"/>
      <c r="M44" s="117"/>
      <c r="N44" s="118"/>
    </row>
    <row r="45" spans="1:14" s="116" customFormat="1" ht="33.200000000000003" customHeight="1">
      <c r="A45" s="108">
        <v>17</v>
      </c>
      <c r="B45" s="108" t="str">
        <f>IF('User Information'!C27="", "", 'User Information'!C27)</f>
        <v/>
      </c>
      <c r="C45" s="108" t="str">
        <f>IF('User Information'!D27="", "", 'User Information'!D27)</f>
        <v/>
      </c>
      <c r="D45" s="109"/>
      <c r="E45" s="110" t="str">
        <f>IF('User Information'!E27="", "", 'User Information'!E27)</f>
        <v/>
      </c>
      <c r="F45" s="108" t="str">
        <f>IF('User Information'!F27="", "", 'User Information'!F27)</f>
        <v/>
      </c>
      <c r="G45" s="109"/>
      <c r="H45" s="111" t="str">
        <f>IF('User Information'!K27="", "", 'User Information'!K27)</f>
        <v/>
      </c>
      <c r="I45" s="112"/>
      <c r="J45" s="111" t="str">
        <f>IF('User Information'!H27="", "", 'User Information'!H27)</f>
        <v/>
      </c>
      <c r="K45" s="112"/>
      <c r="L45" s="113" t="str">
        <f>IF('User Information'!I27="", "", 'User Information'!I27)</f>
        <v/>
      </c>
      <c r="M45" s="114" t="s">
        <v>205</v>
      </c>
      <c r="N45" s="115" t="s">
        <v>206</v>
      </c>
    </row>
    <row r="46" spans="1:14" s="116" customFormat="1" ht="42" customHeight="1">
      <c r="A46" s="495" t="s">
        <v>207</v>
      </c>
      <c r="B46" s="496"/>
      <c r="C46" s="497"/>
      <c r="D46" s="498"/>
      <c r="E46" s="498"/>
      <c r="F46" s="498"/>
      <c r="G46" s="498"/>
      <c r="H46" s="498"/>
      <c r="I46" s="498"/>
      <c r="J46" s="498"/>
      <c r="K46" s="498"/>
      <c r="L46" s="498"/>
      <c r="M46" s="117"/>
      <c r="N46" s="118"/>
    </row>
    <row r="47" spans="1:14" s="116" customFormat="1" ht="33.200000000000003" customHeight="1">
      <c r="A47" s="108">
        <v>18</v>
      </c>
      <c r="B47" s="108" t="str">
        <f>IF('User Information'!C28="", "", 'User Information'!C28)</f>
        <v/>
      </c>
      <c r="C47" s="108" t="str">
        <f>IF('User Information'!D28="", "", 'User Information'!D28)</f>
        <v/>
      </c>
      <c r="D47" s="109"/>
      <c r="E47" s="110" t="str">
        <f>IF('User Information'!E28="", "", 'User Information'!E28)</f>
        <v/>
      </c>
      <c r="F47" s="108" t="str">
        <f>IF('User Information'!F28="", "", 'User Information'!F28)</f>
        <v/>
      </c>
      <c r="G47" s="109"/>
      <c r="H47" s="111" t="str">
        <f>IF('User Information'!K28="", "", 'User Information'!K28)</f>
        <v/>
      </c>
      <c r="I47" s="112"/>
      <c r="J47" s="111" t="str">
        <f>IF('User Information'!H28="", "", 'User Information'!H28)</f>
        <v/>
      </c>
      <c r="K47" s="112"/>
      <c r="L47" s="113" t="str">
        <f>IF('User Information'!I28="", "", 'User Information'!I28)</f>
        <v/>
      </c>
      <c r="M47" s="119" t="s">
        <v>205</v>
      </c>
      <c r="N47" s="120" t="s">
        <v>206</v>
      </c>
    </row>
    <row r="48" spans="1:14" s="116" customFormat="1" ht="42" customHeight="1">
      <c r="A48" s="495" t="s">
        <v>207</v>
      </c>
      <c r="B48" s="496"/>
      <c r="C48" s="497"/>
      <c r="D48" s="498"/>
      <c r="E48" s="498"/>
      <c r="F48" s="498"/>
      <c r="G48" s="498"/>
      <c r="H48" s="498"/>
      <c r="I48" s="498"/>
      <c r="J48" s="498"/>
      <c r="K48" s="498"/>
      <c r="L48" s="498"/>
      <c r="M48" s="117"/>
      <c r="N48" s="118"/>
    </row>
    <row r="49" spans="1:14" s="116" customFormat="1" ht="33.200000000000003" customHeight="1">
      <c r="A49" s="108">
        <v>19</v>
      </c>
      <c r="B49" s="108" t="str">
        <f>IF('User Information'!C29="", "", 'User Information'!C29)</f>
        <v/>
      </c>
      <c r="C49" s="108" t="str">
        <f>IF('User Information'!D29="", "", 'User Information'!D29)</f>
        <v/>
      </c>
      <c r="D49" s="109"/>
      <c r="E49" s="110" t="str">
        <f>IF('User Information'!E29="", "", 'User Information'!E29)</f>
        <v/>
      </c>
      <c r="F49" s="108" t="str">
        <f>IF('User Information'!F29="", "", 'User Information'!F29)</f>
        <v/>
      </c>
      <c r="G49" s="109"/>
      <c r="H49" s="111" t="str">
        <f>IF('User Information'!K29="", "", 'User Information'!K29)</f>
        <v/>
      </c>
      <c r="I49" s="112"/>
      <c r="J49" s="111" t="str">
        <f>IF('User Information'!H29="", "", 'User Information'!H29)</f>
        <v/>
      </c>
      <c r="K49" s="112"/>
      <c r="L49" s="113" t="str">
        <f>IF('User Information'!I29="", "", 'User Information'!I29)</f>
        <v/>
      </c>
      <c r="M49" s="114" t="s">
        <v>205</v>
      </c>
      <c r="N49" s="115" t="s">
        <v>206</v>
      </c>
    </row>
    <row r="50" spans="1:14" s="116" customFormat="1" ht="42" customHeight="1">
      <c r="A50" s="495" t="s">
        <v>207</v>
      </c>
      <c r="B50" s="496"/>
      <c r="C50" s="497"/>
      <c r="D50" s="498"/>
      <c r="E50" s="498"/>
      <c r="F50" s="498"/>
      <c r="G50" s="498"/>
      <c r="H50" s="498"/>
      <c r="I50" s="498"/>
      <c r="J50" s="498"/>
      <c r="K50" s="498"/>
      <c r="L50" s="498"/>
      <c r="M50" s="117"/>
      <c r="N50" s="118"/>
    </row>
    <row r="51" spans="1:14" s="116" customFormat="1" ht="33.200000000000003" customHeight="1">
      <c r="A51" s="108">
        <v>20</v>
      </c>
      <c r="B51" s="108" t="str">
        <f>IF('User Information'!C30="", "", 'User Information'!C30)</f>
        <v/>
      </c>
      <c r="C51" s="108" t="str">
        <f>IF('User Information'!D30="", "", 'User Information'!D30)</f>
        <v/>
      </c>
      <c r="D51" s="109"/>
      <c r="E51" s="110" t="str">
        <f>IF('User Information'!E30="", "", 'User Information'!E30)</f>
        <v/>
      </c>
      <c r="F51" s="108" t="str">
        <f>IF('User Information'!F30="", "", 'User Information'!F30)</f>
        <v/>
      </c>
      <c r="G51" s="109"/>
      <c r="H51" s="111" t="str">
        <f>IF('User Information'!K30="", "", 'User Information'!K30)</f>
        <v/>
      </c>
      <c r="I51" s="112"/>
      <c r="J51" s="111" t="str">
        <f>IF('User Information'!H30="", "", 'User Information'!H30)</f>
        <v/>
      </c>
      <c r="K51" s="112"/>
      <c r="L51" s="113" t="str">
        <f>IF('User Information'!I30="", "", 'User Information'!I30)</f>
        <v/>
      </c>
      <c r="M51" s="119" t="s">
        <v>205</v>
      </c>
      <c r="N51" s="120" t="s">
        <v>206</v>
      </c>
    </row>
    <row r="52" spans="1:14" s="116" customFormat="1" ht="42" customHeight="1">
      <c r="A52" s="495" t="s">
        <v>207</v>
      </c>
      <c r="B52" s="496"/>
      <c r="C52" s="497"/>
      <c r="D52" s="498"/>
      <c r="E52" s="498"/>
      <c r="F52" s="498"/>
      <c r="G52" s="498"/>
      <c r="H52" s="498"/>
      <c r="I52" s="498"/>
      <c r="J52" s="498"/>
      <c r="K52" s="498"/>
      <c r="L52" s="498"/>
      <c r="M52" s="117"/>
      <c r="N52" s="118"/>
    </row>
    <row r="53" spans="1:14" s="116" customFormat="1" ht="33.200000000000003" customHeight="1">
      <c r="A53" s="108">
        <v>21</v>
      </c>
      <c r="B53" s="108" t="str">
        <f>IF('User Information'!C31="", "", 'User Information'!C31)</f>
        <v/>
      </c>
      <c r="C53" s="108" t="str">
        <f>IF('User Information'!D31="", "", 'User Information'!D31)</f>
        <v/>
      </c>
      <c r="D53" s="109"/>
      <c r="E53" s="110" t="str">
        <f>IF('User Information'!E31="", "", 'User Information'!E31)</f>
        <v/>
      </c>
      <c r="F53" s="108" t="str">
        <f>IF('User Information'!F31="", "", 'User Information'!F31)</f>
        <v/>
      </c>
      <c r="G53" s="109"/>
      <c r="H53" s="111" t="str">
        <f>IF('User Information'!K31="", "", 'User Information'!K31)</f>
        <v/>
      </c>
      <c r="I53" s="112"/>
      <c r="J53" s="111" t="str">
        <f>IF('User Information'!H31="", "", 'User Information'!H31)</f>
        <v/>
      </c>
      <c r="K53" s="112"/>
      <c r="L53" s="113" t="str">
        <f>IF('User Information'!I31="", "", 'User Information'!I31)</f>
        <v/>
      </c>
      <c r="M53" s="114" t="s">
        <v>205</v>
      </c>
      <c r="N53" s="115" t="s">
        <v>206</v>
      </c>
    </row>
    <row r="54" spans="1:14" s="116" customFormat="1" ht="42" customHeight="1">
      <c r="A54" s="495" t="s">
        <v>207</v>
      </c>
      <c r="B54" s="496"/>
      <c r="C54" s="497"/>
      <c r="D54" s="498"/>
      <c r="E54" s="498"/>
      <c r="F54" s="498"/>
      <c r="G54" s="498"/>
      <c r="H54" s="498"/>
      <c r="I54" s="498"/>
      <c r="J54" s="498"/>
      <c r="K54" s="498"/>
      <c r="L54" s="498"/>
      <c r="M54" s="117"/>
      <c r="N54" s="118"/>
    </row>
    <row r="55" spans="1:14" s="116" customFormat="1" ht="33.200000000000003" customHeight="1">
      <c r="A55" s="108">
        <v>22</v>
      </c>
      <c r="B55" s="108" t="str">
        <f>IF('User Information'!C32="", "", 'User Information'!C32)</f>
        <v/>
      </c>
      <c r="C55" s="108" t="str">
        <f>IF('User Information'!D32="", "", 'User Information'!D32)</f>
        <v/>
      </c>
      <c r="D55" s="109"/>
      <c r="E55" s="110" t="str">
        <f>IF('User Information'!E32="", "", 'User Information'!E32)</f>
        <v/>
      </c>
      <c r="F55" s="108" t="str">
        <f>IF('User Information'!F32="", "", 'User Information'!F32)</f>
        <v/>
      </c>
      <c r="G55" s="109"/>
      <c r="H55" s="111" t="str">
        <f>IF('User Information'!K32="", "", 'User Information'!K32)</f>
        <v/>
      </c>
      <c r="I55" s="112"/>
      <c r="J55" s="111" t="str">
        <f>IF('User Information'!H32="", "", 'User Information'!H32)</f>
        <v/>
      </c>
      <c r="K55" s="112"/>
      <c r="L55" s="113" t="str">
        <f>IF('User Information'!I32="", "", 'User Information'!I32)</f>
        <v/>
      </c>
      <c r="M55" s="119" t="s">
        <v>205</v>
      </c>
      <c r="N55" s="120" t="s">
        <v>206</v>
      </c>
    </row>
    <row r="56" spans="1:14" s="116" customFormat="1" ht="42" customHeight="1">
      <c r="A56" s="495" t="s">
        <v>207</v>
      </c>
      <c r="B56" s="496"/>
      <c r="C56" s="497"/>
      <c r="D56" s="498"/>
      <c r="E56" s="498"/>
      <c r="F56" s="498"/>
      <c r="G56" s="498"/>
      <c r="H56" s="498"/>
      <c r="I56" s="498"/>
      <c r="J56" s="498"/>
      <c r="K56" s="498"/>
      <c r="L56" s="498"/>
      <c r="M56" s="117"/>
      <c r="N56" s="118"/>
    </row>
    <row r="57" spans="1:14" s="116" customFormat="1" ht="33.200000000000003" customHeight="1">
      <c r="A57" s="108">
        <v>23</v>
      </c>
      <c r="B57" s="108" t="str">
        <f>IF('User Information'!C33="", "", 'User Information'!C33)</f>
        <v/>
      </c>
      <c r="C57" s="108" t="str">
        <f>IF('User Information'!D33="", "", 'User Information'!D33)</f>
        <v/>
      </c>
      <c r="D57" s="109"/>
      <c r="E57" s="110" t="str">
        <f>IF('User Information'!E33="", "", 'User Information'!E33)</f>
        <v/>
      </c>
      <c r="F57" s="108" t="str">
        <f>IF('User Information'!F33="", "", 'User Information'!F33)</f>
        <v/>
      </c>
      <c r="G57" s="109"/>
      <c r="H57" s="111" t="str">
        <f>IF('User Information'!K33="", "", 'User Information'!K33)</f>
        <v/>
      </c>
      <c r="I57" s="112"/>
      <c r="J57" s="111" t="str">
        <f>IF('User Information'!H33="", "", 'User Information'!H33)</f>
        <v/>
      </c>
      <c r="K57" s="112"/>
      <c r="L57" s="113" t="str">
        <f>IF('User Information'!I33="", "", 'User Information'!I33)</f>
        <v/>
      </c>
      <c r="M57" s="114" t="s">
        <v>205</v>
      </c>
      <c r="N57" s="115" t="s">
        <v>206</v>
      </c>
    </row>
    <row r="58" spans="1:14" s="116" customFormat="1" ht="42" customHeight="1">
      <c r="A58" s="495" t="s">
        <v>207</v>
      </c>
      <c r="B58" s="496"/>
      <c r="C58" s="497"/>
      <c r="D58" s="498"/>
      <c r="E58" s="498"/>
      <c r="F58" s="498"/>
      <c r="G58" s="498"/>
      <c r="H58" s="498"/>
      <c r="I58" s="498"/>
      <c r="J58" s="498"/>
      <c r="K58" s="498"/>
      <c r="L58" s="498"/>
      <c r="M58" s="117"/>
      <c r="N58" s="118"/>
    </row>
    <row r="59" spans="1:14" s="116" customFormat="1" ht="33.200000000000003" customHeight="1">
      <c r="A59" s="108">
        <v>24</v>
      </c>
      <c r="B59" s="108" t="str">
        <f>IF('User Information'!C34="", "", 'User Information'!C34)</f>
        <v/>
      </c>
      <c r="C59" s="108" t="str">
        <f>IF('User Information'!D34="", "", 'User Information'!D34)</f>
        <v/>
      </c>
      <c r="D59" s="109"/>
      <c r="E59" s="110" t="str">
        <f>IF('User Information'!E34="", "", 'User Information'!E34)</f>
        <v/>
      </c>
      <c r="F59" s="108" t="str">
        <f>IF('User Information'!F34="", "", 'User Information'!F34)</f>
        <v/>
      </c>
      <c r="G59" s="109"/>
      <c r="H59" s="111" t="str">
        <f>IF('User Information'!K34="", "", 'User Information'!K34)</f>
        <v/>
      </c>
      <c r="I59" s="112"/>
      <c r="J59" s="111" t="str">
        <f>IF('User Information'!H34="", "", 'User Information'!H34)</f>
        <v/>
      </c>
      <c r="K59" s="112"/>
      <c r="L59" s="113" t="str">
        <f>IF('User Information'!I34="", "", 'User Information'!I34)</f>
        <v/>
      </c>
      <c r="M59" s="119" t="s">
        <v>205</v>
      </c>
      <c r="N59" s="120" t="s">
        <v>206</v>
      </c>
    </row>
    <row r="60" spans="1:14" s="116" customFormat="1" ht="42" customHeight="1">
      <c r="A60" s="495" t="s">
        <v>207</v>
      </c>
      <c r="B60" s="496"/>
      <c r="C60" s="497"/>
      <c r="D60" s="498"/>
      <c r="E60" s="498"/>
      <c r="F60" s="498"/>
      <c r="G60" s="498"/>
      <c r="H60" s="498"/>
      <c r="I60" s="498"/>
      <c r="J60" s="498"/>
      <c r="K60" s="498"/>
      <c r="L60" s="498"/>
      <c r="M60" s="117"/>
      <c r="N60" s="118"/>
    </row>
    <row r="61" spans="1:14" s="116" customFormat="1" ht="33.200000000000003" customHeight="1">
      <c r="A61" s="108">
        <v>25</v>
      </c>
      <c r="B61" s="108" t="str">
        <f>IF('User Information'!C35="", "", 'User Information'!C35)</f>
        <v/>
      </c>
      <c r="C61" s="108" t="str">
        <f>IF('User Information'!D35="", "", 'User Information'!D35)</f>
        <v/>
      </c>
      <c r="D61" s="109"/>
      <c r="E61" s="110" t="str">
        <f>IF('User Information'!E35="", "", 'User Information'!E35)</f>
        <v/>
      </c>
      <c r="F61" s="108" t="str">
        <f>IF('User Information'!F35="", "", 'User Information'!F35)</f>
        <v/>
      </c>
      <c r="G61" s="109"/>
      <c r="H61" s="111" t="str">
        <f>IF('User Information'!K35="", "", 'User Information'!K35)</f>
        <v/>
      </c>
      <c r="I61" s="112"/>
      <c r="J61" s="111" t="str">
        <f>IF('User Information'!H35="", "", 'User Information'!H35)</f>
        <v/>
      </c>
      <c r="K61" s="112"/>
      <c r="L61" s="113" t="str">
        <f>IF('User Information'!I35="", "", 'User Information'!I35)</f>
        <v/>
      </c>
      <c r="M61" s="114" t="s">
        <v>205</v>
      </c>
      <c r="N61" s="115" t="s">
        <v>206</v>
      </c>
    </row>
    <row r="62" spans="1:14" s="116" customFormat="1" ht="42" customHeight="1">
      <c r="A62" s="495" t="s">
        <v>207</v>
      </c>
      <c r="B62" s="496"/>
      <c r="C62" s="497"/>
      <c r="D62" s="498"/>
      <c r="E62" s="498"/>
      <c r="F62" s="498"/>
      <c r="G62" s="498"/>
      <c r="H62" s="498"/>
      <c r="I62" s="498"/>
      <c r="J62" s="498"/>
      <c r="K62" s="498"/>
      <c r="L62" s="498"/>
      <c r="M62" s="117"/>
      <c r="N62" s="118"/>
    </row>
    <row r="63" spans="1:14" s="116" customFormat="1" ht="33.200000000000003" customHeight="1">
      <c r="A63" s="108">
        <v>26</v>
      </c>
      <c r="B63" s="108" t="str">
        <f>IF('User Information'!C36="", "", 'User Information'!C36)</f>
        <v/>
      </c>
      <c r="C63" s="108" t="str">
        <f>IF('User Information'!D36="", "", 'User Information'!D36)</f>
        <v/>
      </c>
      <c r="D63" s="109"/>
      <c r="E63" s="110" t="str">
        <f>IF('User Information'!E36="", "", 'User Information'!E36)</f>
        <v/>
      </c>
      <c r="F63" s="108" t="str">
        <f>IF('User Information'!F36="", "", 'User Information'!F36)</f>
        <v/>
      </c>
      <c r="G63" s="109"/>
      <c r="H63" s="111" t="str">
        <f>IF('User Information'!K36="", "", 'User Information'!K36)</f>
        <v/>
      </c>
      <c r="I63" s="112"/>
      <c r="J63" s="111" t="str">
        <f>IF('User Information'!H36="", "", 'User Information'!H36)</f>
        <v/>
      </c>
      <c r="K63" s="112"/>
      <c r="L63" s="113" t="str">
        <f>IF('User Information'!I36="", "", 'User Information'!I36)</f>
        <v/>
      </c>
      <c r="M63" s="119" t="s">
        <v>205</v>
      </c>
      <c r="N63" s="120" t="s">
        <v>206</v>
      </c>
    </row>
    <row r="64" spans="1:14" s="116" customFormat="1" ht="42" customHeight="1">
      <c r="A64" s="495" t="s">
        <v>207</v>
      </c>
      <c r="B64" s="496"/>
      <c r="C64" s="497"/>
      <c r="D64" s="498"/>
      <c r="E64" s="498"/>
      <c r="F64" s="498"/>
      <c r="G64" s="498"/>
      <c r="H64" s="498"/>
      <c r="I64" s="498"/>
      <c r="J64" s="498"/>
      <c r="K64" s="498"/>
      <c r="L64" s="498"/>
      <c r="M64" s="117"/>
      <c r="N64" s="118"/>
    </row>
    <row r="65" spans="1:14" s="116" customFormat="1" ht="33.200000000000003" customHeight="1">
      <c r="A65" s="108">
        <v>27</v>
      </c>
      <c r="B65" s="108" t="str">
        <f>IF('User Information'!C37="", "", 'User Information'!C37)</f>
        <v/>
      </c>
      <c r="C65" s="108" t="str">
        <f>IF('User Information'!D37="", "", 'User Information'!D37)</f>
        <v/>
      </c>
      <c r="D65" s="109"/>
      <c r="E65" s="110" t="str">
        <f>IF('User Information'!E37="", "", 'User Information'!E37)</f>
        <v/>
      </c>
      <c r="F65" s="108" t="str">
        <f>IF('User Information'!F37="", "", 'User Information'!F37)</f>
        <v/>
      </c>
      <c r="G65" s="109"/>
      <c r="H65" s="111" t="str">
        <f>IF('User Information'!K37="", "", 'User Information'!K37)</f>
        <v/>
      </c>
      <c r="I65" s="112"/>
      <c r="J65" s="111" t="str">
        <f>IF('User Information'!H37="", "", 'User Information'!H37)</f>
        <v/>
      </c>
      <c r="K65" s="112"/>
      <c r="L65" s="113" t="str">
        <f>IF('User Information'!I37="", "", 'User Information'!I37)</f>
        <v/>
      </c>
      <c r="M65" s="114" t="s">
        <v>205</v>
      </c>
      <c r="N65" s="115" t="s">
        <v>206</v>
      </c>
    </row>
    <row r="66" spans="1:14" s="116" customFormat="1" ht="42" customHeight="1">
      <c r="A66" s="495" t="s">
        <v>207</v>
      </c>
      <c r="B66" s="496"/>
      <c r="C66" s="497"/>
      <c r="D66" s="498"/>
      <c r="E66" s="498"/>
      <c r="F66" s="498"/>
      <c r="G66" s="498"/>
      <c r="H66" s="498"/>
      <c r="I66" s="498"/>
      <c r="J66" s="498"/>
      <c r="K66" s="498"/>
      <c r="L66" s="498"/>
      <c r="M66" s="117"/>
      <c r="N66" s="118"/>
    </row>
    <row r="67" spans="1:14" s="116" customFormat="1" ht="33.200000000000003" customHeight="1">
      <c r="A67" s="108">
        <v>28</v>
      </c>
      <c r="B67" s="108" t="str">
        <f>IF('User Information'!C38="", "", 'User Information'!C38)</f>
        <v/>
      </c>
      <c r="C67" s="108" t="str">
        <f>IF('User Information'!D38="", "", 'User Information'!D38)</f>
        <v/>
      </c>
      <c r="D67" s="109"/>
      <c r="E67" s="110" t="str">
        <f>IF('User Information'!E38="", "", 'User Information'!E38)</f>
        <v/>
      </c>
      <c r="F67" s="108" t="str">
        <f>IF('User Information'!F38="", "", 'User Information'!F38)</f>
        <v/>
      </c>
      <c r="G67" s="109"/>
      <c r="H67" s="111" t="str">
        <f>IF('User Information'!K38="", "", 'User Information'!K38)</f>
        <v/>
      </c>
      <c r="I67" s="112"/>
      <c r="J67" s="111" t="str">
        <f>IF('User Information'!H38="", "", 'User Information'!H38)</f>
        <v/>
      </c>
      <c r="K67" s="112"/>
      <c r="L67" s="113" t="str">
        <f>IF('User Information'!I38="", "", 'User Information'!I38)</f>
        <v/>
      </c>
      <c r="M67" s="119" t="s">
        <v>205</v>
      </c>
      <c r="N67" s="120" t="s">
        <v>206</v>
      </c>
    </row>
    <row r="68" spans="1:14" s="116" customFormat="1" ht="42" customHeight="1">
      <c r="A68" s="495" t="s">
        <v>207</v>
      </c>
      <c r="B68" s="496"/>
      <c r="C68" s="497"/>
      <c r="D68" s="498"/>
      <c r="E68" s="498"/>
      <c r="F68" s="498"/>
      <c r="G68" s="498"/>
      <c r="H68" s="498"/>
      <c r="I68" s="498"/>
      <c r="J68" s="498"/>
      <c r="K68" s="498"/>
      <c r="L68" s="498"/>
      <c r="M68" s="117"/>
      <c r="N68" s="118"/>
    </row>
    <row r="69" spans="1:14" s="116" customFormat="1" ht="33.200000000000003" customHeight="1">
      <c r="A69" s="108">
        <v>29</v>
      </c>
      <c r="B69" s="108" t="str">
        <f>IF('User Information'!C39="", "", 'User Information'!C39)</f>
        <v/>
      </c>
      <c r="C69" s="108" t="str">
        <f>IF('User Information'!D39="", "", 'User Information'!D39)</f>
        <v/>
      </c>
      <c r="D69" s="109"/>
      <c r="E69" s="110" t="str">
        <f>IF('User Information'!E39="", "", 'User Information'!E39)</f>
        <v/>
      </c>
      <c r="F69" s="108" t="str">
        <f>IF('User Information'!F39="", "", 'User Information'!F39)</f>
        <v/>
      </c>
      <c r="G69" s="109"/>
      <c r="H69" s="111" t="str">
        <f>IF('User Information'!K39="", "", 'User Information'!K39)</f>
        <v/>
      </c>
      <c r="I69" s="112"/>
      <c r="J69" s="111" t="str">
        <f>IF('User Information'!H39="", "", 'User Information'!H39)</f>
        <v/>
      </c>
      <c r="K69" s="112"/>
      <c r="L69" s="113" t="str">
        <f>IF('User Information'!I39="", "", 'User Information'!I39)</f>
        <v/>
      </c>
      <c r="M69" s="114" t="s">
        <v>205</v>
      </c>
      <c r="N69" s="115" t="s">
        <v>206</v>
      </c>
    </row>
    <row r="70" spans="1:14" s="116" customFormat="1" ht="42" customHeight="1">
      <c r="A70" s="495" t="s">
        <v>207</v>
      </c>
      <c r="B70" s="496"/>
      <c r="C70" s="497"/>
      <c r="D70" s="498"/>
      <c r="E70" s="498"/>
      <c r="F70" s="498"/>
      <c r="G70" s="498"/>
      <c r="H70" s="498"/>
      <c r="I70" s="498"/>
      <c r="J70" s="498"/>
      <c r="K70" s="498"/>
      <c r="L70" s="498"/>
      <c r="M70" s="117"/>
      <c r="N70" s="118"/>
    </row>
    <row r="71" spans="1:14" s="116" customFormat="1" ht="33.200000000000003" customHeight="1">
      <c r="A71" s="108">
        <v>30</v>
      </c>
      <c r="B71" s="108" t="str">
        <f>IF('User Information'!C40="", "", 'User Information'!C40)</f>
        <v/>
      </c>
      <c r="C71" s="108" t="str">
        <f>IF('User Information'!D40="", "", 'User Information'!D40)</f>
        <v/>
      </c>
      <c r="D71" s="109"/>
      <c r="E71" s="110" t="str">
        <f>IF('User Information'!E40="", "", 'User Information'!E40)</f>
        <v/>
      </c>
      <c r="F71" s="108" t="str">
        <f>IF('User Information'!F40="", "", 'User Information'!F40)</f>
        <v/>
      </c>
      <c r="G71" s="109"/>
      <c r="H71" s="111" t="str">
        <f>IF('User Information'!K40="", "", 'User Information'!K40)</f>
        <v/>
      </c>
      <c r="I71" s="112"/>
      <c r="J71" s="111" t="str">
        <f>IF('User Information'!H40="", "", 'User Information'!H40)</f>
        <v/>
      </c>
      <c r="K71" s="112"/>
      <c r="L71" s="113" t="str">
        <f>IF('User Information'!I40="", "", 'User Information'!I40)</f>
        <v/>
      </c>
      <c r="M71" s="119" t="s">
        <v>205</v>
      </c>
      <c r="N71" s="120" t="s">
        <v>206</v>
      </c>
    </row>
    <row r="72" spans="1:14" s="116" customFormat="1" ht="42" customHeight="1">
      <c r="A72" s="495" t="s">
        <v>207</v>
      </c>
      <c r="B72" s="496"/>
      <c r="C72" s="497"/>
      <c r="D72" s="498"/>
      <c r="E72" s="498"/>
      <c r="F72" s="498"/>
      <c r="G72" s="498"/>
      <c r="H72" s="498"/>
      <c r="I72" s="498"/>
      <c r="J72" s="498"/>
      <c r="K72" s="498"/>
      <c r="L72" s="498"/>
      <c r="M72" s="117"/>
      <c r="N72" s="118"/>
    </row>
    <row r="73" spans="1:14" s="116" customFormat="1" ht="33.200000000000003" customHeight="1">
      <c r="A73" s="108">
        <v>31</v>
      </c>
      <c r="B73" s="108" t="str">
        <f>IF('User Information'!C41="", "", 'User Information'!C41)</f>
        <v/>
      </c>
      <c r="C73" s="108" t="str">
        <f>IF('User Information'!D41="", "", 'User Information'!D41)</f>
        <v/>
      </c>
      <c r="D73" s="109"/>
      <c r="E73" s="110" t="str">
        <f>IF('User Information'!E41="", "", 'User Information'!E41)</f>
        <v/>
      </c>
      <c r="F73" s="108" t="str">
        <f>IF('User Information'!F41="", "", 'User Information'!F41)</f>
        <v/>
      </c>
      <c r="G73" s="109"/>
      <c r="H73" s="111" t="str">
        <f>IF('User Information'!K41="", "", 'User Information'!K41)</f>
        <v/>
      </c>
      <c r="I73" s="112"/>
      <c r="J73" s="111" t="str">
        <f>IF('User Information'!H41="", "", 'User Information'!H41)</f>
        <v/>
      </c>
      <c r="K73" s="112"/>
      <c r="L73" s="113" t="str">
        <f>IF('User Information'!I41="", "", 'User Information'!I41)</f>
        <v/>
      </c>
      <c r="M73" s="114" t="s">
        <v>205</v>
      </c>
      <c r="N73" s="115" t="s">
        <v>206</v>
      </c>
    </row>
    <row r="74" spans="1:14" s="116" customFormat="1" ht="42" customHeight="1">
      <c r="A74" s="495" t="s">
        <v>207</v>
      </c>
      <c r="B74" s="496"/>
      <c r="C74" s="497"/>
      <c r="D74" s="498"/>
      <c r="E74" s="498"/>
      <c r="F74" s="498"/>
      <c r="G74" s="498"/>
      <c r="H74" s="498"/>
      <c r="I74" s="498"/>
      <c r="J74" s="498"/>
      <c r="K74" s="498"/>
      <c r="L74" s="498"/>
      <c r="M74" s="117"/>
      <c r="N74" s="118"/>
    </row>
    <row r="75" spans="1:14" s="116" customFormat="1" ht="33.200000000000003" customHeight="1">
      <c r="A75" s="108">
        <v>32</v>
      </c>
      <c r="B75" s="108" t="str">
        <f>IF('User Information'!C42="", "", 'User Information'!C42)</f>
        <v/>
      </c>
      <c r="C75" s="108" t="str">
        <f>IF('User Information'!D42="", "", 'User Information'!D42)</f>
        <v/>
      </c>
      <c r="D75" s="109"/>
      <c r="E75" s="110" t="str">
        <f>IF('User Information'!E42="", "", 'User Information'!E42)</f>
        <v/>
      </c>
      <c r="F75" s="108" t="str">
        <f>IF('User Information'!F42="", "", 'User Information'!F42)</f>
        <v/>
      </c>
      <c r="G75" s="109"/>
      <c r="H75" s="111" t="str">
        <f>IF('User Information'!K42="", "", 'User Information'!K42)</f>
        <v/>
      </c>
      <c r="I75" s="112"/>
      <c r="J75" s="111" t="str">
        <f>IF('User Information'!H42="", "", 'User Information'!H42)</f>
        <v/>
      </c>
      <c r="K75" s="112"/>
      <c r="L75" s="113" t="str">
        <f>IF('User Information'!I42="", "", 'User Information'!I42)</f>
        <v/>
      </c>
      <c r="M75" s="119" t="s">
        <v>205</v>
      </c>
      <c r="N75" s="120" t="s">
        <v>206</v>
      </c>
    </row>
    <row r="76" spans="1:14" s="116" customFormat="1" ht="42" customHeight="1">
      <c r="A76" s="495" t="s">
        <v>207</v>
      </c>
      <c r="B76" s="496"/>
      <c r="C76" s="497"/>
      <c r="D76" s="498"/>
      <c r="E76" s="498"/>
      <c r="F76" s="498"/>
      <c r="G76" s="498"/>
      <c r="H76" s="498"/>
      <c r="I76" s="498"/>
      <c r="J76" s="498"/>
      <c r="K76" s="498"/>
      <c r="L76" s="498"/>
      <c r="M76" s="117"/>
      <c r="N76" s="118"/>
    </row>
    <row r="77" spans="1:14" s="116" customFormat="1" ht="33.200000000000003" customHeight="1">
      <c r="A77" s="108">
        <v>33</v>
      </c>
      <c r="B77" s="108" t="str">
        <f>IF('User Information'!C43="", "", 'User Information'!C43)</f>
        <v/>
      </c>
      <c r="C77" s="108" t="str">
        <f>IF('User Information'!D43="", "", 'User Information'!D43)</f>
        <v/>
      </c>
      <c r="D77" s="109"/>
      <c r="E77" s="110" t="str">
        <f>IF('User Information'!E43="", "", 'User Information'!E43)</f>
        <v/>
      </c>
      <c r="F77" s="108" t="str">
        <f>IF('User Information'!F43="", "", 'User Information'!F43)</f>
        <v/>
      </c>
      <c r="G77" s="109"/>
      <c r="H77" s="111" t="str">
        <f>IF('User Information'!K43="", "", 'User Information'!K43)</f>
        <v/>
      </c>
      <c r="I77" s="112"/>
      <c r="J77" s="111" t="str">
        <f>IF('User Information'!H43="", "", 'User Information'!H43)</f>
        <v/>
      </c>
      <c r="K77" s="112"/>
      <c r="L77" s="113" t="str">
        <f>IF('User Information'!I43="", "", 'User Information'!I43)</f>
        <v/>
      </c>
      <c r="M77" s="114" t="s">
        <v>205</v>
      </c>
      <c r="N77" s="115" t="s">
        <v>206</v>
      </c>
    </row>
    <row r="78" spans="1:14" s="116" customFormat="1" ht="42" customHeight="1">
      <c r="A78" s="495" t="s">
        <v>207</v>
      </c>
      <c r="B78" s="496"/>
      <c r="C78" s="497"/>
      <c r="D78" s="498"/>
      <c r="E78" s="498"/>
      <c r="F78" s="498"/>
      <c r="G78" s="498"/>
      <c r="H78" s="498"/>
      <c r="I78" s="498"/>
      <c r="J78" s="498"/>
      <c r="K78" s="498"/>
      <c r="L78" s="498"/>
      <c r="M78" s="117"/>
      <c r="N78" s="118"/>
    </row>
    <row r="79" spans="1:14" s="116" customFormat="1" ht="33.200000000000003" customHeight="1">
      <c r="A79" s="108">
        <v>34</v>
      </c>
      <c r="B79" s="108" t="str">
        <f>IF('User Information'!C44="", "", 'User Information'!C44)</f>
        <v/>
      </c>
      <c r="C79" s="108" t="str">
        <f>IF('User Information'!D44="", "", 'User Information'!D44)</f>
        <v/>
      </c>
      <c r="D79" s="109"/>
      <c r="E79" s="110" t="str">
        <f>IF('User Information'!E44="", "", 'User Information'!E44)</f>
        <v/>
      </c>
      <c r="F79" s="108" t="str">
        <f>IF('User Information'!F44="", "", 'User Information'!F44)</f>
        <v/>
      </c>
      <c r="G79" s="109"/>
      <c r="H79" s="111" t="str">
        <f>IF('User Information'!K44="", "", 'User Information'!K44)</f>
        <v/>
      </c>
      <c r="I79" s="112"/>
      <c r="J79" s="111" t="str">
        <f>IF('User Information'!H44="", "", 'User Information'!H44)</f>
        <v/>
      </c>
      <c r="K79" s="112"/>
      <c r="L79" s="113" t="str">
        <f>IF('User Information'!I44="", "", 'User Information'!I44)</f>
        <v/>
      </c>
      <c r="M79" s="119" t="s">
        <v>205</v>
      </c>
      <c r="N79" s="120" t="s">
        <v>206</v>
      </c>
    </row>
    <row r="80" spans="1:14" s="116" customFormat="1" ht="42" customHeight="1">
      <c r="A80" s="495" t="s">
        <v>207</v>
      </c>
      <c r="B80" s="496"/>
      <c r="C80" s="497"/>
      <c r="D80" s="498"/>
      <c r="E80" s="498"/>
      <c r="F80" s="498"/>
      <c r="G80" s="498"/>
      <c r="H80" s="498"/>
      <c r="I80" s="498"/>
      <c r="J80" s="498"/>
      <c r="K80" s="498"/>
      <c r="L80" s="498"/>
      <c r="M80" s="117"/>
      <c r="N80" s="118"/>
    </row>
    <row r="81" spans="1:14" s="116" customFormat="1" ht="33.200000000000003" customHeight="1">
      <c r="A81" s="108">
        <v>35</v>
      </c>
      <c r="B81" s="108" t="str">
        <f>IF('User Information'!C45="", "", 'User Information'!C45)</f>
        <v/>
      </c>
      <c r="C81" s="108" t="str">
        <f>IF('User Information'!D45="", "", 'User Information'!D45)</f>
        <v/>
      </c>
      <c r="D81" s="109"/>
      <c r="E81" s="110" t="str">
        <f>IF('User Information'!E45="", "", 'User Information'!E45)</f>
        <v/>
      </c>
      <c r="F81" s="108" t="str">
        <f>IF('User Information'!F45="", "", 'User Information'!F45)</f>
        <v/>
      </c>
      <c r="G81" s="109"/>
      <c r="H81" s="111" t="str">
        <f>IF('User Information'!K45="", "", 'User Information'!K45)</f>
        <v/>
      </c>
      <c r="I81" s="112"/>
      <c r="J81" s="111" t="str">
        <f>IF('User Information'!H45="", "", 'User Information'!H45)</f>
        <v/>
      </c>
      <c r="K81" s="112"/>
      <c r="L81" s="113" t="str">
        <f>IF('User Information'!I45="", "", 'User Information'!I45)</f>
        <v/>
      </c>
      <c r="M81" s="114" t="s">
        <v>205</v>
      </c>
      <c r="N81" s="115" t="s">
        <v>206</v>
      </c>
    </row>
    <row r="82" spans="1:14" s="116" customFormat="1" ht="42" customHeight="1">
      <c r="A82" s="495" t="s">
        <v>207</v>
      </c>
      <c r="B82" s="496"/>
      <c r="C82" s="497"/>
      <c r="D82" s="498"/>
      <c r="E82" s="498"/>
      <c r="F82" s="498"/>
      <c r="G82" s="498"/>
      <c r="H82" s="498"/>
      <c r="I82" s="498"/>
      <c r="J82" s="498"/>
      <c r="K82" s="498"/>
      <c r="L82" s="498"/>
      <c r="M82" s="117"/>
      <c r="N82" s="118"/>
    </row>
    <row r="83" spans="1:14" s="116" customFormat="1" ht="33.200000000000003" customHeight="1">
      <c r="A83" s="108">
        <v>36</v>
      </c>
      <c r="B83" s="108" t="str">
        <f>IF('User Information'!C46="", "", 'User Information'!C46)</f>
        <v/>
      </c>
      <c r="C83" s="108" t="str">
        <f>IF('User Information'!D46="", "", 'User Information'!D46)</f>
        <v/>
      </c>
      <c r="D83" s="109"/>
      <c r="E83" s="110" t="str">
        <f>IF('User Information'!E46="", "", 'User Information'!E46)</f>
        <v/>
      </c>
      <c r="F83" s="108" t="str">
        <f>IF('User Information'!F46="", "", 'User Information'!F46)</f>
        <v/>
      </c>
      <c r="G83" s="109"/>
      <c r="H83" s="111" t="str">
        <f>IF('User Information'!K46="", "", 'User Information'!K46)</f>
        <v/>
      </c>
      <c r="I83" s="112"/>
      <c r="J83" s="111" t="str">
        <f>IF('User Information'!H46="", "", 'User Information'!H46)</f>
        <v/>
      </c>
      <c r="K83" s="112"/>
      <c r="L83" s="113" t="str">
        <f>IF('User Information'!I46="", "", 'User Information'!I46)</f>
        <v/>
      </c>
      <c r="M83" s="119" t="s">
        <v>205</v>
      </c>
      <c r="N83" s="120" t="s">
        <v>206</v>
      </c>
    </row>
    <row r="84" spans="1:14" s="116" customFormat="1" ht="42" customHeight="1">
      <c r="A84" s="495" t="s">
        <v>207</v>
      </c>
      <c r="B84" s="496"/>
      <c r="C84" s="497"/>
      <c r="D84" s="498"/>
      <c r="E84" s="498"/>
      <c r="F84" s="498"/>
      <c r="G84" s="498"/>
      <c r="H84" s="498"/>
      <c r="I84" s="498"/>
      <c r="J84" s="498"/>
      <c r="K84" s="498"/>
      <c r="L84" s="498"/>
      <c r="M84" s="117"/>
      <c r="N84" s="118"/>
    </row>
    <row r="85" spans="1:14" s="116" customFormat="1" ht="33.200000000000003" customHeight="1">
      <c r="A85" s="108">
        <v>37</v>
      </c>
      <c r="B85" s="108" t="str">
        <f>IF('User Information'!C47="", "", 'User Information'!C47)</f>
        <v/>
      </c>
      <c r="C85" s="108" t="str">
        <f>IF('User Information'!D47="", "", 'User Information'!D47)</f>
        <v/>
      </c>
      <c r="D85" s="109"/>
      <c r="E85" s="110" t="str">
        <f>IF('User Information'!E47="", "", 'User Information'!E47)</f>
        <v/>
      </c>
      <c r="F85" s="108" t="str">
        <f>IF('User Information'!F47="", "", 'User Information'!F47)</f>
        <v/>
      </c>
      <c r="G85" s="109"/>
      <c r="H85" s="111" t="str">
        <f>IF('User Information'!K47="", "", 'User Information'!K47)</f>
        <v/>
      </c>
      <c r="I85" s="112"/>
      <c r="J85" s="111" t="str">
        <f>IF('User Information'!H47="", "", 'User Information'!H47)</f>
        <v/>
      </c>
      <c r="K85" s="112"/>
      <c r="L85" s="113" t="str">
        <f>IF('User Information'!I47="", "", 'User Information'!I47)</f>
        <v/>
      </c>
      <c r="M85" s="114" t="s">
        <v>205</v>
      </c>
      <c r="N85" s="115" t="s">
        <v>206</v>
      </c>
    </row>
    <row r="86" spans="1:14" s="116" customFormat="1" ht="42" customHeight="1">
      <c r="A86" s="495" t="s">
        <v>207</v>
      </c>
      <c r="B86" s="496"/>
      <c r="C86" s="497"/>
      <c r="D86" s="498"/>
      <c r="E86" s="498"/>
      <c r="F86" s="498"/>
      <c r="G86" s="498"/>
      <c r="H86" s="498"/>
      <c r="I86" s="498"/>
      <c r="J86" s="498"/>
      <c r="K86" s="498"/>
      <c r="L86" s="498"/>
      <c r="M86" s="117"/>
      <c r="N86" s="118"/>
    </row>
    <row r="87" spans="1:14" s="116" customFormat="1" ht="33.200000000000003" customHeight="1">
      <c r="A87" s="108">
        <v>38</v>
      </c>
      <c r="B87" s="108" t="str">
        <f>IF('User Information'!C48="", "", 'User Information'!C48)</f>
        <v/>
      </c>
      <c r="C87" s="108" t="str">
        <f>IF('User Information'!D48="", "", 'User Information'!D48)</f>
        <v/>
      </c>
      <c r="D87" s="109"/>
      <c r="E87" s="110" t="str">
        <f>IF('User Information'!E48="", "", 'User Information'!E48)</f>
        <v/>
      </c>
      <c r="F87" s="108" t="str">
        <f>IF('User Information'!F48="", "", 'User Information'!F48)</f>
        <v/>
      </c>
      <c r="G87" s="109"/>
      <c r="H87" s="111" t="str">
        <f>IF('User Information'!K48="", "", 'User Information'!K48)</f>
        <v/>
      </c>
      <c r="I87" s="112"/>
      <c r="J87" s="111" t="str">
        <f>IF('User Information'!H48="", "", 'User Information'!H48)</f>
        <v/>
      </c>
      <c r="K87" s="112"/>
      <c r="L87" s="113" t="str">
        <f>IF('User Information'!I48="", "", 'User Information'!I48)</f>
        <v/>
      </c>
      <c r="M87" s="119" t="s">
        <v>205</v>
      </c>
      <c r="N87" s="120" t="s">
        <v>206</v>
      </c>
    </row>
    <row r="88" spans="1:14" s="116" customFormat="1" ht="42" customHeight="1">
      <c r="A88" s="495" t="s">
        <v>207</v>
      </c>
      <c r="B88" s="496"/>
      <c r="C88" s="497"/>
      <c r="D88" s="498"/>
      <c r="E88" s="498"/>
      <c r="F88" s="498"/>
      <c r="G88" s="498"/>
      <c r="H88" s="498"/>
      <c r="I88" s="498"/>
      <c r="J88" s="498"/>
      <c r="K88" s="498"/>
      <c r="L88" s="498"/>
      <c r="M88" s="117"/>
      <c r="N88" s="118"/>
    </row>
    <row r="89" spans="1:14" s="116" customFormat="1" ht="33.200000000000003" customHeight="1">
      <c r="A89" s="108">
        <v>39</v>
      </c>
      <c r="B89" s="108" t="str">
        <f>IF('User Information'!C49="", "", 'User Information'!C49)</f>
        <v/>
      </c>
      <c r="C89" s="108" t="str">
        <f>IF('User Information'!D49="", "", 'User Information'!D49)</f>
        <v/>
      </c>
      <c r="D89" s="109"/>
      <c r="E89" s="110" t="str">
        <f>IF('User Information'!E49="", "", 'User Information'!E49)</f>
        <v/>
      </c>
      <c r="F89" s="108" t="str">
        <f>IF('User Information'!F49="", "", 'User Information'!F49)</f>
        <v/>
      </c>
      <c r="G89" s="109"/>
      <c r="H89" s="111" t="str">
        <f>IF('User Information'!K49="", "", 'User Information'!K49)</f>
        <v/>
      </c>
      <c r="I89" s="112"/>
      <c r="J89" s="111" t="str">
        <f>IF('User Information'!H49="", "", 'User Information'!H49)</f>
        <v/>
      </c>
      <c r="K89" s="112"/>
      <c r="L89" s="113" t="str">
        <f>IF('User Information'!I49="", "", 'User Information'!I49)</f>
        <v/>
      </c>
      <c r="M89" s="114" t="s">
        <v>205</v>
      </c>
      <c r="N89" s="115" t="s">
        <v>206</v>
      </c>
    </row>
    <row r="90" spans="1:14" s="116" customFormat="1" ht="42" customHeight="1">
      <c r="A90" s="495" t="s">
        <v>207</v>
      </c>
      <c r="B90" s="496"/>
      <c r="C90" s="497"/>
      <c r="D90" s="498"/>
      <c r="E90" s="498"/>
      <c r="F90" s="498"/>
      <c r="G90" s="498"/>
      <c r="H90" s="498"/>
      <c r="I90" s="498"/>
      <c r="J90" s="498"/>
      <c r="K90" s="498"/>
      <c r="L90" s="498"/>
      <c r="M90" s="117"/>
      <c r="N90" s="118"/>
    </row>
    <row r="91" spans="1:14" s="116" customFormat="1" ht="33.200000000000003" customHeight="1">
      <c r="A91" s="108">
        <v>40</v>
      </c>
      <c r="B91" s="108" t="str">
        <f>IF('User Information'!C50="", "", 'User Information'!C50)</f>
        <v/>
      </c>
      <c r="C91" s="108" t="str">
        <f>IF('User Information'!D50="", "", 'User Information'!D50)</f>
        <v/>
      </c>
      <c r="D91" s="109"/>
      <c r="E91" s="110" t="str">
        <f>IF('User Information'!E50="", "", 'User Information'!E50)</f>
        <v/>
      </c>
      <c r="F91" s="108" t="str">
        <f>IF('User Information'!F50="", "", 'User Information'!F50)</f>
        <v/>
      </c>
      <c r="G91" s="109"/>
      <c r="H91" s="111" t="str">
        <f>IF('User Information'!K50="", "", 'User Information'!K50)</f>
        <v/>
      </c>
      <c r="I91" s="112"/>
      <c r="J91" s="111" t="str">
        <f>IF('User Information'!H50="", "", 'User Information'!H50)</f>
        <v/>
      </c>
      <c r="K91" s="112"/>
      <c r="L91" s="113" t="str">
        <f>IF('User Information'!I50="", "", 'User Information'!I50)</f>
        <v/>
      </c>
      <c r="M91" s="119" t="s">
        <v>205</v>
      </c>
      <c r="N91" s="120" t="s">
        <v>206</v>
      </c>
    </row>
    <row r="92" spans="1:14" s="116" customFormat="1" ht="42" customHeight="1">
      <c r="A92" s="495" t="s">
        <v>207</v>
      </c>
      <c r="B92" s="496"/>
      <c r="C92" s="497"/>
      <c r="D92" s="498"/>
      <c r="E92" s="498"/>
      <c r="F92" s="498"/>
      <c r="G92" s="498"/>
      <c r="H92" s="498"/>
      <c r="I92" s="498"/>
      <c r="J92" s="498"/>
      <c r="K92" s="498"/>
      <c r="L92" s="498"/>
      <c r="M92" s="117"/>
      <c r="N92" s="118"/>
    </row>
    <row r="93" spans="1:14" s="116" customFormat="1" ht="33.200000000000003" customHeight="1">
      <c r="A93" s="108">
        <v>41</v>
      </c>
      <c r="B93" s="108" t="str">
        <f>IF('User Information'!C51="", "", 'User Information'!C51)</f>
        <v/>
      </c>
      <c r="C93" s="108" t="str">
        <f>IF('User Information'!D51="", "", 'User Information'!D51)</f>
        <v/>
      </c>
      <c r="D93" s="109"/>
      <c r="E93" s="110" t="str">
        <f>IF('User Information'!E51="", "", 'User Information'!E51)</f>
        <v/>
      </c>
      <c r="F93" s="108" t="str">
        <f>IF('User Information'!F51="", "", 'User Information'!F51)</f>
        <v/>
      </c>
      <c r="G93" s="109"/>
      <c r="H93" s="111" t="str">
        <f>IF('User Information'!K51="", "", 'User Information'!K51)</f>
        <v/>
      </c>
      <c r="I93" s="112"/>
      <c r="J93" s="111" t="str">
        <f>IF('User Information'!H51="", "", 'User Information'!H51)</f>
        <v/>
      </c>
      <c r="K93" s="112"/>
      <c r="L93" s="113" t="str">
        <f>IF('User Information'!I51="", "", 'User Information'!I51)</f>
        <v/>
      </c>
      <c r="M93" s="114" t="s">
        <v>205</v>
      </c>
      <c r="N93" s="115" t="s">
        <v>206</v>
      </c>
    </row>
    <row r="94" spans="1:14" s="116" customFormat="1" ht="42" customHeight="1">
      <c r="A94" s="495" t="s">
        <v>207</v>
      </c>
      <c r="B94" s="496"/>
      <c r="C94" s="497"/>
      <c r="D94" s="498"/>
      <c r="E94" s="498"/>
      <c r="F94" s="498"/>
      <c r="G94" s="498"/>
      <c r="H94" s="498"/>
      <c r="I94" s="498"/>
      <c r="J94" s="498"/>
      <c r="K94" s="498"/>
      <c r="L94" s="498"/>
      <c r="M94" s="117"/>
      <c r="N94" s="118"/>
    </row>
    <row r="95" spans="1:14" s="116" customFormat="1" ht="33.200000000000003" customHeight="1">
      <c r="A95" s="108">
        <v>42</v>
      </c>
      <c r="B95" s="108" t="str">
        <f>IF('User Information'!C52="", "", 'User Information'!C52)</f>
        <v/>
      </c>
      <c r="C95" s="108" t="str">
        <f>IF('User Information'!D52="", "", 'User Information'!D52)</f>
        <v/>
      </c>
      <c r="D95" s="109"/>
      <c r="E95" s="110" t="str">
        <f>IF('User Information'!E52="", "", 'User Information'!E52)</f>
        <v/>
      </c>
      <c r="F95" s="108" t="str">
        <f>IF('User Information'!F52="", "", 'User Information'!F52)</f>
        <v/>
      </c>
      <c r="G95" s="109"/>
      <c r="H95" s="111" t="str">
        <f>IF('User Information'!K52="", "", 'User Information'!K52)</f>
        <v/>
      </c>
      <c r="I95" s="112"/>
      <c r="J95" s="111" t="str">
        <f>IF('User Information'!H52="", "", 'User Information'!H52)</f>
        <v/>
      </c>
      <c r="K95" s="112"/>
      <c r="L95" s="113" t="str">
        <f>IF('User Information'!I52="", "", 'User Information'!I52)</f>
        <v/>
      </c>
      <c r="M95" s="119" t="s">
        <v>205</v>
      </c>
      <c r="N95" s="120" t="s">
        <v>206</v>
      </c>
    </row>
    <row r="96" spans="1:14" s="116" customFormat="1" ht="42" customHeight="1">
      <c r="A96" s="495" t="s">
        <v>207</v>
      </c>
      <c r="B96" s="496"/>
      <c r="C96" s="497"/>
      <c r="D96" s="498"/>
      <c r="E96" s="498"/>
      <c r="F96" s="498"/>
      <c r="G96" s="498"/>
      <c r="H96" s="498"/>
      <c r="I96" s="498"/>
      <c r="J96" s="498"/>
      <c r="K96" s="498"/>
      <c r="L96" s="498"/>
      <c r="M96" s="117"/>
      <c r="N96" s="118"/>
    </row>
    <row r="97" spans="1:14" s="116" customFormat="1" ht="33.200000000000003" customHeight="1">
      <c r="A97" s="108">
        <v>43</v>
      </c>
      <c r="B97" s="108" t="str">
        <f>IF('User Information'!C53="", "", 'User Information'!C53)</f>
        <v/>
      </c>
      <c r="C97" s="108" t="str">
        <f>IF('User Information'!D53="", "", 'User Information'!D53)</f>
        <v/>
      </c>
      <c r="D97" s="109"/>
      <c r="E97" s="110" t="str">
        <f>IF('User Information'!E53="", "", 'User Information'!E53)</f>
        <v/>
      </c>
      <c r="F97" s="108" t="str">
        <f>IF('User Information'!F53="", "", 'User Information'!F53)</f>
        <v/>
      </c>
      <c r="G97" s="109"/>
      <c r="H97" s="111" t="str">
        <f>IF('User Information'!K53="", "", 'User Information'!K53)</f>
        <v/>
      </c>
      <c r="I97" s="112"/>
      <c r="J97" s="111" t="str">
        <f>IF('User Information'!H53="", "", 'User Information'!H53)</f>
        <v/>
      </c>
      <c r="K97" s="112"/>
      <c r="L97" s="113" t="str">
        <f>IF('User Information'!I53="", "", 'User Information'!I53)</f>
        <v/>
      </c>
      <c r="M97" s="114" t="s">
        <v>205</v>
      </c>
      <c r="N97" s="115" t="s">
        <v>206</v>
      </c>
    </row>
    <row r="98" spans="1:14" s="116" customFormat="1" ht="42" customHeight="1">
      <c r="A98" s="495" t="s">
        <v>207</v>
      </c>
      <c r="B98" s="496"/>
      <c r="C98" s="497"/>
      <c r="D98" s="498"/>
      <c r="E98" s="498"/>
      <c r="F98" s="498"/>
      <c r="G98" s="498"/>
      <c r="H98" s="498"/>
      <c r="I98" s="498"/>
      <c r="J98" s="498"/>
      <c r="K98" s="498"/>
      <c r="L98" s="498"/>
      <c r="M98" s="117"/>
      <c r="N98" s="118"/>
    </row>
    <row r="99" spans="1:14" s="116" customFormat="1" ht="33.200000000000003" customHeight="1">
      <c r="A99" s="108">
        <v>44</v>
      </c>
      <c r="B99" s="108" t="str">
        <f>IF('User Information'!C54="", "", 'User Information'!C54)</f>
        <v/>
      </c>
      <c r="C99" s="108" t="str">
        <f>IF('User Information'!D54="", "", 'User Information'!D54)</f>
        <v/>
      </c>
      <c r="D99" s="109"/>
      <c r="E99" s="110" t="str">
        <f>IF('User Information'!E54="", "", 'User Information'!E54)</f>
        <v/>
      </c>
      <c r="F99" s="108" t="str">
        <f>IF('User Information'!F54="", "", 'User Information'!F54)</f>
        <v/>
      </c>
      <c r="G99" s="109"/>
      <c r="H99" s="111" t="str">
        <f>IF('User Information'!K54="", "", 'User Information'!K54)</f>
        <v/>
      </c>
      <c r="I99" s="112"/>
      <c r="J99" s="111" t="str">
        <f>IF('User Information'!H54="", "", 'User Information'!H54)</f>
        <v/>
      </c>
      <c r="K99" s="112"/>
      <c r="L99" s="113" t="str">
        <f>IF('User Information'!I54="", "", 'User Information'!I54)</f>
        <v/>
      </c>
      <c r="M99" s="119" t="s">
        <v>205</v>
      </c>
      <c r="N99" s="120" t="s">
        <v>206</v>
      </c>
    </row>
    <row r="100" spans="1:14" s="116" customFormat="1" ht="42" customHeight="1">
      <c r="A100" s="495" t="s">
        <v>207</v>
      </c>
      <c r="B100" s="496"/>
      <c r="C100" s="497"/>
      <c r="D100" s="498"/>
      <c r="E100" s="498"/>
      <c r="F100" s="498"/>
      <c r="G100" s="498"/>
      <c r="H100" s="498"/>
      <c r="I100" s="498"/>
      <c r="J100" s="498"/>
      <c r="K100" s="498"/>
      <c r="L100" s="498"/>
      <c r="M100" s="117"/>
      <c r="N100" s="118"/>
    </row>
    <row r="101" spans="1:14" s="116" customFormat="1" ht="33.200000000000003" customHeight="1">
      <c r="A101" s="108">
        <v>45</v>
      </c>
      <c r="B101" s="108" t="str">
        <f>IF('User Information'!C55="", "", 'User Information'!C55)</f>
        <v/>
      </c>
      <c r="C101" s="108" t="str">
        <f>IF('User Information'!D55="", "", 'User Information'!D55)</f>
        <v/>
      </c>
      <c r="D101" s="109"/>
      <c r="E101" s="110" t="str">
        <f>IF('User Information'!E55="", "", 'User Information'!E55)</f>
        <v/>
      </c>
      <c r="F101" s="108" t="str">
        <f>IF('User Information'!F55="", "", 'User Information'!F55)</f>
        <v/>
      </c>
      <c r="G101" s="109"/>
      <c r="H101" s="111" t="str">
        <f>IF('User Information'!K55="", "", 'User Information'!K55)</f>
        <v/>
      </c>
      <c r="I101" s="112"/>
      <c r="J101" s="111" t="str">
        <f>IF('User Information'!H55="", "", 'User Information'!H55)</f>
        <v/>
      </c>
      <c r="K101" s="112"/>
      <c r="L101" s="113" t="str">
        <f>IF('User Information'!I55="", "", 'User Information'!I55)</f>
        <v/>
      </c>
      <c r="M101" s="114" t="s">
        <v>205</v>
      </c>
      <c r="N101" s="115" t="s">
        <v>206</v>
      </c>
    </row>
    <row r="102" spans="1:14" s="116" customFormat="1" ht="42" customHeight="1">
      <c r="A102" s="495" t="s">
        <v>207</v>
      </c>
      <c r="B102" s="496"/>
      <c r="C102" s="497"/>
      <c r="D102" s="498"/>
      <c r="E102" s="498"/>
      <c r="F102" s="498"/>
      <c r="G102" s="498"/>
      <c r="H102" s="498"/>
      <c r="I102" s="498"/>
      <c r="J102" s="498"/>
      <c r="K102" s="498"/>
      <c r="L102" s="498"/>
      <c r="M102" s="117"/>
      <c r="N102" s="118"/>
    </row>
    <row r="103" spans="1:14" s="116" customFormat="1" ht="33.200000000000003" customHeight="1">
      <c r="A103" s="108">
        <v>46</v>
      </c>
      <c r="B103" s="108" t="str">
        <f>IF('User Information'!C56="", "", 'User Information'!C56)</f>
        <v/>
      </c>
      <c r="C103" s="108" t="str">
        <f>IF('User Information'!D56="", "", 'User Information'!D56)</f>
        <v/>
      </c>
      <c r="D103" s="109"/>
      <c r="E103" s="110" t="str">
        <f>IF('User Information'!E56="", "", 'User Information'!E56)</f>
        <v/>
      </c>
      <c r="F103" s="108" t="str">
        <f>IF('User Information'!F56="", "", 'User Information'!F56)</f>
        <v/>
      </c>
      <c r="G103" s="109"/>
      <c r="H103" s="111" t="str">
        <f>IF('User Information'!K56="", "", 'User Information'!K56)</f>
        <v/>
      </c>
      <c r="I103" s="112"/>
      <c r="J103" s="111" t="str">
        <f>IF('User Information'!H56="", "", 'User Information'!H56)</f>
        <v/>
      </c>
      <c r="K103" s="112"/>
      <c r="L103" s="113" t="str">
        <f>IF('User Information'!I56="", "", 'User Information'!I56)</f>
        <v/>
      </c>
      <c r="M103" s="119" t="s">
        <v>205</v>
      </c>
      <c r="N103" s="120" t="s">
        <v>206</v>
      </c>
    </row>
    <row r="104" spans="1:14" s="116" customFormat="1" ht="42" customHeight="1">
      <c r="A104" s="495" t="s">
        <v>207</v>
      </c>
      <c r="B104" s="496"/>
      <c r="C104" s="497"/>
      <c r="D104" s="498"/>
      <c r="E104" s="498"/>
      <c r="F104" s="498"/>
      <c r="G104" s="498"/>
      <c r="H104" s="498"/>
      <c r="I104" s="498"/>
      <c r="J104" s="498"/>
      <c r="K104" s="498"/>
      <c r="L104" s="498"/>
      <c r="M104" s="117"/>
      <c r="N104" s="118"/>
    </row>
    <row r="105" spans="1:14" s="116" customFormat="1" ht="33.200000000000003" customHeight="1">
      <c r="A105" s="108">
        <v>47</v>
      </c>
      <c r="B105" s="108" t="str">
        <f>IF('User Information'!C57="", "", 'User Information'!C57)</f>
        <v/>
      </c>
      <c r="C105" s="108" t="str">
        <f>IF('User Information'!D57="", "", 'User Information'!D57)</f>
        <v/>
      </c>
      <c r="D105" s="109"/>
      <c r="E105" s="110" t="str">
        <f>IF('User Information'!E57="", "", 'User Information'!E57)</f>
        <v/>
      </c>
      <c r="F105" s="108" t="str">
        <f>IF('User Information'!F57="", "", 'User Information'!F57)</f>
        <v/>
      </c>
      <c r="G105" s="109"/>
      <c r="H105" s="111" t="str">
        <f>IF('User Information'!K57="", "", 'User Information'!K57)</f>
        <v/>
      </c>
      <c r="I105" s="112"/>
      <c r="J105" s="111" t="str">
        <f>IF('User Information'!H57="", "", 'User Information'!H57)</f>
        <v/>
      </c>
      <c r="K105" s="112"/>
      <c r="L105" s="113" t="str">
        <f>IF('User Information'!I57="", "", 'User Information'!I57)</f>
        <v/>
      </c>
      <c r="M105" s="114" t="s">
        <v>205</v>
      </c>
      <c r="N105" s="115" t="s">
        <v>206</v>
      </c>
    </row>
    <row r="106" spans="1:14" s="116" customFormat="1" ht="42" customHeight="1">
      <c r="A106" s="495" t="s">
        <v>207</v>
      </c>
      <c r="B106" s="496"/>
      <c r="C106" s="497"/>
      <c r="D106" s="498"/>
      <c r="E106" s="498"/>
      <c r="F106" s="498"/>
      <c r="G106" s="498"/>
      <c r="H106" s="498"/>
      <c r="I106" s="498"/>
      <c r="J106" s="498"/>
      <c r="K106" s="498"/>
      <c r="L106" s="498"/>
      <c r="M106" s="117"/>
      <c r="N106" s="118"/>
    </row>
    <row r="107" spans="1:14" s="116" customFormat="1" ht="33.200000000000003" customHeight="1">
      <c r="A107" s="108">
        <v>48</v>
      </c>
      <c r="B107" s="108" t="str">
        <f>IF('User Information'!C58="", "", 'User Information'!C58)</f>
        <v/>
      </c>
      <c r="C107" s="108" t="str">
        <f>IF('User Information'!D58="", "", 'User Information'!D58)</f>
        <v/>
      </c>
      <c r="D107" s="109"/>
      <c r="E107" s="110" t="str">
        <f>IF('User Information'!E58="", "", 'User Information'!E58)</f>
        <v/>
      </c>
      <c r="F107" s="108" t="str">
        <f>IF('User Information'!F58="", "", 'User Information'!F58)</f>
        <v/>
      </c>
      <c r="G107" s="109"/>
      <c r="H107" s="111" t="str">
        <f>IF('User Information'!K58="", "", 'User Information'!K58)</f>
        <v/>
      </c>
      <c r="I107" s="112"/>
      <c r="J107" s="111" t="str">
        <f>IF('User Information'!H58="", "", 'User Information'!H58)</f>
        <v/>
      </c>
      <c r="K107" s="112"/>
      <c r="L107" s="113" t="str">
        <f>IF('User Information'!I58="", "", 'User Information'!I58)</f>
        <v/>
      </c>
      <c r="M107" s="119" t="s">
        <v>205</v>
      </c>
      <c r="N107" s="120" t="s">
        <v>206</v>
      </c>
    </row>
    <row r="108" spans="1:14" s="116" customFormat="1" ht="42" customHeight="1">
      <c r="A108" s="495" t="s">
        <v>207</v>
      </c>
      <c r="B108" s="496"/>
      <c r="C108" s="497"/>
      <c r="D108" s="498"/>
      <c r="E108" s="498"/>
      <c r="F108" s="498"/>
      <c r="G108" s="498"/>
      <c r="H108" s="498"/>
      <c r="I108" s="498"/>
      <c r="J108" s="498"/>
      <c r="K108" s="498"/>
      <c r="L108" s="498"/>
      <c r="M108" s="117"/>
      <c r="N108" s="118"/>
    </row>
    <row r="109" spans="1:14" s="116" customFormat="1" ht="33.200000000000003" customHeight="1">
      <c r="A109" s="108">
        <v>49</v>
      </c>
      <c r="B109" s="108" t="str">
        <f>IF('User Information'!C59="", "", 'User Information'!C59)</f>
        <v/>
      </c>
      <c r="C109" s="108" t="str">
        <f>IF('User Information'!D59="", "", 'User Information'!D59)</f>
        <v/>
      </c>
      <c r="D109" s="109"/>
      <c r="E109" s="110" t="str">
        <f>IF('User Information'!E59="", "", 'User Information'!E59)</f>
        <v/>
      </c>
      <c r="F109" s="108" t="str">
        <f>IF('User Information'!F59="", "", 'User Information'!F59)</f>
        <v/>
      </c>
      <c r="G109" s="109"/>
      <c r="H109" s="111" t="str">
        <f>IF('User Information'!K59="", "", 'User Information'!K59)</f>
        <v/>
      </c>
      <c r="I109" s="112"/>
      <c r="J109" s="111" t="str">
        <f>IF('User Information'!H59="", "", 'User Information'!H59)</f>
        <v/>
      </c>
      <c r="K109" s="112"/>
      <c r="L109" s="113" t="str">
        <f>IF('User Information'!I59="", "", 'User Information'!I59)</f>
        <v/>
      </c>
      <c r="M109" s="114" t="s">
        <v>205</v>
      </c>
      <c r="N109" s="115" t="s">
        <v>206</v>
      </c>
    </row>
    <row r="110" spans="1:14" s="116" customFormat="1" ht="42" customHeight="1">
      <c r="A110" s="495" t="s">
        <v>207</v>
      </c>
      <c r="B110" s="496"/>
      <c r="C110" s="497"/>
      <c r="D110" s="498"/>
      <c r="E110" s="498"/>
      <c r="F110" s="498"/>
      <c r="G110" s="498"/>
      <c r="H110" s="498"/>
      <c r="I110" s="498"/>
      <c r="J110" s="498"/>
      <c r="K110" s="498"/>
      <c r="L110" s="498"/>
      <c r="M110" s="117"/>
      <c r="N110" s="118"/>
    </row>
    <row r="111" spans="1:14" s="116" customFormat="1" ht="33.200000000000003" customHeight="1">
      <c r="A111" s="108">
        <v>50</v>
      </c>
      <c r="B111" s="108" t="str">
        <f>IF('User Information'!C60="", "", 'User Information'!C60)</f>
        <v/>
      </c>
      <c r="C111" s="108" t="str">
        <f>IF('User Information'!D60="", "", 'User Information'!D60)</f>
        <v/>
      </c>
      <c r="D111" s="109"/>
      <c r="E111" s="110" t="str">
        <f>IF('User Information'!E60="", "", 'User Information'!E60)</f>
        <v/>
      </c>
      <c r="F111" s="108" t="str">
        <f>IF('User Information'!F60="", "", 'User Information'!F60)</f>
        <v/>
      </c>
      <c r="G111" s="109"/>
      <c r="H111" s="111" t="str">
        <f>IF('User Information'!K60="", "", 'User Information'!K60)</f>
        <v/>
      </c>
      <c r="I111" s="112"/>
      <c r="J111" s="111" t="str">
        <f>IF('User Information'!H60="", "", 'User Information'!H60)</f>
        <v/>
      </c>
      <c r="K111" s="112"/>
      <c r="L111" s="113" t="str">
        <f>IF('User Information'!I60="", "", 'User Information'!I60)</f>
        <v/>
      </c>
      <c r="M111" s="119" t="s">
        <v>205</v>
      </c>
      <c r="N111" s="120" t="s">
        <v>206</v>
      </c>
    </row>
    <row r="112" spans="1:14" s="116" customFormat="1" ht="42" customHeight="1">
      <c r="A112" s="495" t="s">
        <v>207</v>
      </c>
      <c r="B112" s="496"/>
      <c r="C112" s="497"/>
      <c r="D112" s="498"/>
      <c r="E112" s="498"/>
      <c r="F112" s="498"/>
      <c r="G112" s="498"/>
      <c r="H112" s="498"/>
      <c r="I112" s="498"/>
      <c r="J112" s="498"/>
      <c r="K112" s="498"/>
      <c r="L112" s="498"/>
      <c r="M112" s="117"/>
      <c r="N112" s="118"/>
    </row>
    <row r="113" spans="1:14" s="116" customFormat="1" ht="33.200000000000003" customHeight="1">
      <c r="A113" s="108">
        <v>51</v>
      </c>
      <c r="B113" s="108" t="str">
        <f>IF('User Information'!C61="", "", 'User Information'!C61)</f>
        <v/>
      </c>
      <c r="C113" s="108" t="str">
        <f>IF('User Information'!D61="", "", 'User Information'!D61)</f>
        <v/>
      </c>
      <c r="D113" s="109"/>
      <c r="E113" s="110" t="str">
        <f>IF('User Information'!E61="", "", 'User Information'!E61)</f>
        <v/>
      </c>
      <c r="F113" s="108" t="str">
        <f>IF('User Information'!F61="", "", 'User Information'!F61)</f>
        <v/>
      </c>
      <c r="G113" s="109"/>
      <c r="H113" s="111" t="str">
        <f>IF('User Information'!K61="", "", 'User Information'!K61)</f>
        <v/>
      </c>
      <c r="I113" s="112"/>
      <c r="J113" s="111" t="str">
        <f>IF('User Information'!H61="", "", 'User Information'!H61)</f>
        <v/>
      </c>
      <c r="K113" s="112"/>
      <c r="L113" s="113" t="str">
        <f>IF('User Information'!I61="", "", 'User Information'!I61)</f>
        <v/>
      </c>
      <c r="M113" s="114" t="s">
        <v>205</v>
      </c>
      <c r="N113" s="115" t="s">
        <v>206</v>
      </c>
    </row>
    <row r="114" spans="1:14" s="116" customFormat="1" ht="42" customHeight="1">
      <c r="A114" s="495" t="s">
        <v>207</v>
      </c>
      <c r="B114" s="496"/>
      <c r="C114" s="497"/>
      <c r="D114" s="498"/>
      <c r="E114" s="498"/>
      <c r="F114" s="498"/>
      <c r="G114" s="498"/>
      <c r="H114" s="498"/>
      <c r="I114" s="498"/>
      <c r="J114" s="498"/>
      <c r="K114" s="498"/>
      <c r="L114" s="498"/>
      <c r="M114" s="117"/>
      <c r="N114" s="118"/>
    </row>
    <row r="115" spans="1:14" s="116" customFormat="1" ht="33.200000000000003" customHeight="1">
      <c r="A115" s="108">
        <v>52</v>
      </c>
      <c r="B115" s="108" t="str">
        <f>IF('User Information'!C62="", "", 'User Information'!C62)</f>
        <v/>
      </c>
      <c r="C115" s="108" t="str">
        <f>IF('User Information'!D62="", "", 'User Information'!D62)</f>
        <v/>
      </c>
      <c r="D115" s="109"/>
      <c r="E115" s="110" t="str">
        <f>IF('User Information'!E62="", "", 'User Information'!E62)</f>
        <v/>
      </c>
      <c r="F115" s="108" t="str">
        <f>IF('User Information'!F62="", "", 'User Information'!F62)</f>
        <v/>
      </c>
      <c r="G115" s="109"/>
      <c r="H115" s="111" t="str">
        <f>IF('User Information'!K62="", "", 'User Information'!K62)</f>
        <v/>
      </c>
      <c r="I115" s="112"/>
      <c r="J115" s="111" t="str">
        <f>IF('User Information'!H62="", "", 'User Information'!H62)</f>
        <v/>
      </c>
      <c r="K115" s="112"/>
      <c r="L115" s="113" t="str">
        <f>IF('User Information'!I62="", "", 'User Information'!I62)</f>
        <v/>
      </c>
      <c r="M115" s="119" t="s">
        <v>205</v>
      </c>
      <c r="N115" s="120" t="s">
        <v>206</v>
      </c>
    </row>
    <row r="116" spans="1:14" s="116" customFormat="1" ht="42" customHeight="1">
      <c r="A116" s="495" t="s">
        <v>207</v>
      </c>
      <c r="B116" s="496"/>
      <c r="C116" s="497"/>
      <c r="D116" s="498"/>
      <c r="E116" s="498"/>
      <c r="F116" s="498"/>
      <c r="G116" s="498"/>
      <c r="H116" s="498"/>
      <c r="I116" s="498"/>
      <c r="J116" s="498"/>
      <c r="K116" s="498"/>
      <c r="L116" s="498"/>
      <c r="M116" s="117"/>
      <c r="N116" s="118"/>
    </row>
    <row r="117" spans="1:14" s="116" customFormat="1" ht="33.200000000000003" customHeight="1">
      <c r="A117" s="108">
        <v>53</v>
      </c>
      <c r="B117" s="108" t="str">
        <f>IF('User Information'!C63="", "", 'User Information'!C63)</f>
        <v/>
      </c>
      <c r="C117" s="108" t="str">
        <f>IF('User Information'!D63="", "", 'User Information'!D63)</f>
        <v/>
      </c>
      <c r="D117" s="109"/>
      <c r="E117" s="110" t="str">
        <f>IF('User Information'!E63="", "", 'User Information'!E63)</f>
        <v/>
      </c>
      <c r="F117" s="108" t="str">
        <f>IF('User Information'!F63="", "", 'User Information'!F63)</f>
        <v/>
      </c>
      <c r="G117" s="109"/>
      <c r="H117" s="111" t="str">
        <f>IF('User Information'!K63="", "", 'User Information'!K63)</f>
        <v/>
      </c>
      <c r="I117" s="112"/>
      <c r="J117" s="111" t="str">
        <f>IF('User Information'!H63="", "", 'User Information'!H63)</f>
        <v/>
      </c>
      <c r="K117" s="112"/>
      <c r="L117" s="113" t="str">
        <f>IF('User Information'!I63="", "", 'User Information'!I63)</f>
        <v/>
      </c>
      <c r="M117" s="114" t="s">
        <v>205</v>
      </c>
      <c r="N117" s="115" t="s">
        <v>206</v>
      </c>
    </row>
    <row r="118" spans="1:14" s="116" customFormat="1" ht="42" customHeight="1">
      <c r="A118" s="495" t="s">
        <v>207</v>
      </c>
      <c r="B118" s="496"/>
      <c r="C118" s="497"/>
      <c r="D118" s="498"/>
      <c r="E118" s="498"/>
      <c r="F118" s="498"/>
      <c r="G118" s="498"/>
      <c r="H118" s="498"/>
      <c r="I118" s="498"/>
      <c r="J118" s="498"/>
      <c r="K118" s="498"/>
      <c r="L118" s="498"/>
      <c r="M118" s="117"/>
      <c r="N118" s="118"/>
    </row>
    <row r="119" spans="1:14" s="116" customFormat="1" ht="33.200000000000003" customHeight="1">
      <c r="A119" s="108">
        <v>54</v>
      </c>
      <c r="B119" s="108" t="str">
        <f>IF('User Information'!C64="", "", 'User Information'!C64)</f>
        <v/>
      </c>
      <c r="C119" s="108" t="str">
        <f>IF('User Information'!D64="", "", 'User Information'!D64)</f>
        <v/>
      </c>
      <c r="D119" s="109"/>
      <c r="E119" s="110" t="str">
        <f>IF('User Information'!E64="", "", 'User Information'!E64)</f>
        <v/>
      </c>
      <c r="F119" s="108" t="str">
        <f>IF('User Information'!F64="", "", 'User Information'!F64)</f>
        <v/>
      </c>
      <c r="G119" s="109"/>
      <c r="H119" s="111" t="str">
        <f>IF('User Information'!K64="", "", 'User Information'!K64)</f>
        <v/>
      </c>
      <c r="I119" s="112"/>
      <c r="J119" s="111" t="str">
        <f>IF('User Information'!H64="", "", 'User Information'!H64)</f>
        <v/>
      </c>
      <c r="K119" s="112"/>
      <c r="L119" s="113" t="str">
        <f>IF('User Information'!I64="", "", 'User Information'!I64)</f>
        <v/>
      </c>
      <c r="M119" s="119" t="s">
        <v>205</v>
      </c>
      <c r="N119" s="120" t="s">
        <v>206</v>
      </c>
    </row>
    <row r="120" spans="1:14" s="116" customFormat="1" ht="42" customHeight="1">
      <c r="A120" s="495" t="s">
        <v>207</v>
      </c>
      <c r="B120" s="496"/>
      <c r="C120" s="497"/>
      <c r="D120" s="498"/>
      <c r="E120" s="498"/>
      <c r="F120" s="498"/>
      <c r="G120" s="498"/>
      <c r="H120" s="498"/>
      <c r="I120" s="498"/>
      <c r="J120" s="498"/>
      <c r="K120" s="498"/>
      <c r="L120" s="498"/>
      <c r="M120" s="117"/>
      <c r="N120" s="118"/>
    </row>
    <row r="121" spans="1:14" s="116" customFormat="1" ht="33.200000000000003" customHeight="1">
      <c r="A121" s="108">
        <v>55</v>
      </c>
      <c r="B121" s="108" t="str">
        <f>IF('User Information'!C65="", "", 'User Information'!C65)</f>
        <v/>
      </c>
      <c r="C121" s="108" t="str">
        <f>IF('User Information'!D65="", "", 'User Information'!D65)</f>
        <v/>
      </c>
      <c r="D121" s="109"/>
      <c r="E121" s="110" t="str">
        <f>IF('User Information'!E65="", "", 'User Information'!E65)</f>
        <v/>
      </c>
      <c r="F121" s="108" t="str">
        <f>IF('User Information'!F65="", "", 'User Information'!F65)</f>
        <v/>
      </c>
      <c r="G121" s="109"/>
      <c r="H121" s="111" t="str">
        <f>IF('User Information'!K65="", "", 'User Information'!K65)</f>
        <v/>
      </c>
      <c r="I121" s="112"/>
      <c r="J121" s="111" t="str">
        <f>IF('User Information'!H65="", "", 'User Information'!H65)</f>
        <v/>
      </c>
      <c r="K121" s="112"/>
      <c r="L121" s="113" t="str">
        <f>IF('User Information'!I65="", "", 'User Information'!I65)</f>
        <v/>
      </c>
      <c r="M121" s="114" t="s">
        <v>205</v>
      </c>
      <c r="N121" s="115" t="s">
        <v>206</v>
      </c>
    </row>
    <row r="122" spans="1:14" s="116" customFormat="1" ht="42" customHeight="1">
      <c r="A122" s="495" t="s">
        <v>207</v>
      </c>
      <c r="B122" s="496"/>
      <c r="C122" s="497"/>
      <c r="D122" s="498"/>
      <c r="E122" s="498"/>
      <c r="F122" s="498"/>
      <c r="G122" s="498"/>
      <c r="H122" s="498"/>
      <c r="I122" s="498"/>
      <c r="J122" s="498"/>
      <c r="K122" s="498"/>
      <c r="L122" s="498"/>
      <c r="M122" s="117"/>
      <c r="N122" s="118"/>
    </row>
    <row r="123" spans="1:14" s="116" customFormat="1" ht="33.200000000000003" customHeight="1">
      <c r="A123" s="108">
        <v>56</v>
      </c>
      <c r="B123" s="108" t="str">
        <f>IF('User Information'!C66="", "", 'User Information'!C66)</f>
        <v/>
      </c>
      <c r="C123" s="108" t="str">
        <f>IF('User Information'!D66="", "", 'User Information'!D66)</f>
        <v/>
      </c>
      <c r="D123" s="109"/>
      <c r="E123" s="110" t="str">
        <f>IF('User Information'!E66="", "", 'User Information'!E66)</f>
        <v/>
      </c>
      <c r="F123" s="108" t="str">
        <f>IF('User Information'!F66="", "", 'User Information'!F66)</f>
        <v/>
      </c>
      <c r="G123" s="109"/>
      <c r="H123" s="111" t="str">
        <f>IF('User Information'!K66="", "", 'User Information'!K66)</f>
        <v/>
      </c>
      <c r="I123" s="112"/>
      <c r="J123" s="111" t="str">
        <f>IF('User Information'!H66="", "", 'User Information'!H66)</f>
        <v/>
      </c>
      <c r="K123" s="112"/>
      <c r="L123" s="113" t="str">
        <f>IF('User Information'!I66="", "", 'User Information'!I66)</f>
        <v/>
      </c>
      <c r="M123" s="119" t="s">
        <v>205</v>
      </c>
      <c r="N123" s="120" t="s">
        <v>206</v>
      </c>
    </row>
    <row r="124" spans="1:14" s="116" customFormat="1" ht="42" customHeight="1">
      <c r="A124" s="495" t="s">
        <v>207</v>
      </c>
      <c r="B124" s="496"/>
      <c r="C124" s="497"/>
      <c r="D124" s="498"/>
      <c r="E124" s="498"/>
      <c r="F124" s="498"/>
      <c r="G124" s="498"/>
      <c r="H124" s="498"/>
      <c r="I124" s="498"/>
      <c r="J124" s="498"/>
      <c r="K124" s="498"/>
      <c r="L124" s="498"/>
      <c r="M124" s="117"/>
      <c r="N124" s="118"/>
    </row>
    <row r="125" spans="1:14" s="116" customFormat="1" ht="33.200000000000003" customHeight="1">
      <c r="A125" s="108">
        <v>57</v>
      </c>
      <c r="B125" s="108" t="str">
        <f>IF('User Information'!C67="", "", 'User Information'!C67)</f>
        <v/>
      </c>
      <c r="C125" s="108" t="str">
        <f>IF('User Information'!D67="", "", 'User Information'!D67)</f>
        <v/>
      </c>
      <c r="D125" s="109"/>
      <c r="E125" s="110" t="str">
        <f>IF('User Information'!E67="", "", 'User Information'!E67)</f>
        <v/>
      </c>
      <c r="F125" s="108" t="str">
        <f>IF('User Information'!F67="", "", 'User Information'!F67)</f>
        <v/>
      </c>
      <c r="G125" s="109"/>
      <c r="H125" s="111" t="str">
        <f>IF('User Information'!K67="", "", 'User Information'!K67)</f>
        <v/>
      </c>
      <c r="I125" s="112"/>
      <c r="J125" s="111" t="str">
        <f>IF('User Information'!H67="", "", 'User Information'!H67)</f>
        <v/>
      </c>
      <c r="K125" s="112"/>
      <c r="L125" s="113" t="str">
        <f>IF('User Information'!I67="", "", 'User Information'!I67)</f>
        <v/>
      </c>
      <c r="M125" s="114" t="s">
        <v>205</v>
      </c>
      <c r="N125" s="115" t="s">
        <v>206</v>
      </c>
    </row>
    <row r="126" spans="1:14" s="116" customFormat="1" ht="42" customHeight="1">
      <c r="A126" s="495" t="s">
        <v>207</v>
      </c>
      <c r="B126" s="496"/>
      <c r="C126" s="497"/>
      <c r="D126" s="498"/>
      <c r="E126" s="498"/>
      <c r="F126" s="498"/>
      <c r="G126" s="498"/>
      <c r="H126" s="498"/>
      <c r="I126" s="498"/>
      <c r="J126" s="498"/>
      <c r="K126" s="498"/>
      <c r="L126" s="498"/>
      <c r="M126" s="117"/>
      <c r="N126" s="118"/>
    </row>
    <row r="127" spans="1:14" s="116" customFormat="1" ht="33.200000000000003" customHeight="1">
      <c r="A127" s="108">
        <v>58</v>
      </c>
      <c r="B127" s="108" t="str">
        <f>IF('User Information'!C68="", "", 'User Information'!C68)</f>
        <v/>
      </c>
      <c r="C127" s="108" t="str">
        <f>IF('User Information'!D68="", "", 'User Information'!D68)</f>
        <v/>
      </c>
      <c r="D127" s="109"/>
      <c r="E127" s="110" t="str">
        <f>IF('User Information'!E68="", "", 'User Information'!E68)</f>
        <v/>
      </c>
      <c r="F127" s="108" t="str">
        <f>IF('User Information'!F68="", "", 'User Information'!F68)</f>
        <v/>
      </c>
      <c r="G127" s="109"/>
      <c r="H127" s="111" t="str">
        <f>IF('User Information'!K68="", "", 'User Information'!K68)</f>
        <v/>
      </c>
      <c r="I127" s="112"/>
      <c r="J127" s="111" t="str">
        <f>IF('User Information'!H68="", "", 'User Information'!H68)</f>
        <v/>
      </c>
      <c r="K127" s="112"/>
      <c r="L127" s="113" t="str">
        <f>IF('User Information'!I68="", "", 'User Information'!I68)</f>
        <v/>
      </c>
      <c r="M127" s="119" t="s">
        <v>205</v>
      </c>
      <c r="N127" s="120" t="s">
        <v>206</v>
      </c>
    </row>
    <row r="128" spans="1:14" s="116" customFormat="1" ht="42" customHeight="1">
      <c r="A128" s="495" t="s">
        <v>207</v>
      </c>
      <c r="B128" s="496"/>
      <c r="C128" s="497"/>
      <c r="D128" s="498"/>
      <c r="E128" s="498"/>
      <c r="F128" s="498"/>
      <c r="G128" s="498"/>
      <c r="H128" s="498"/>
      <c r="I128" s="498"/>
      <c r="J128" s="498"/>
      <c r="K128" s="498"/>
      <c r="L128" s="498"/>
      <c r="M128" s="117"/>
      <c r="N128" s="118"/>
    </row>
    <row r="129" spans="1:14" s="116" customFormat="1" ht="33.200000000000003" customHeight="1">
      <c r="A129" s="108">
        <v>59</v>
      </c>
      <c r="B129" s="108" t="str">
        <f>IF('User Information'!C69="", "", 'User Information'!C69)</f>
        <v/>
      </c>
      <c r="C129" s="108" t="str">
        <f>IF('User Information'!D69="", "", 'User Information'!D69)</f>
        <v/>
      </c>
      <c r="D129" s="109"/>
      <c r="E129" s="110" t="str">
        <f>IF('User Information'!E69="", "", 'User Information'!E69)</f>
        <v/>
      </c>
      <c r="F129" s="108" t="str">
        <f>IF('User Information'!F69="", "", 'User Information'!F69)</f>
        <v/>
      </c>
      <c r="G129" s="109"/>
      <c r="H129" s="111" t="str">
        <f>IF('User Information'!K69="", "", 'User Information'!K69)</f>
        <v/>
      </c>
      <c r="I129" s="112"/>
      <c r="J129" s="111" t="str">
        <f>IF('User Information'!H69="", "", 'User Information'!H69)</f>
        <v/>
      </c>
      <c r="K129" s="112"/>
      <c r="L129" s="113" t="str">
        <f>IF('User Information'!I69="", "", 'User Information'!I69)</f>
        <v/>
      </c>
      <c r="M129" s="114" t="s">
        <v>205</v>
      </c>
      <c r="N129" s="115" t="s">
        <v>206</v>
      </c>
    </row>
    <row r="130" spans="1:14" s="116" customFormat="1" ht="42" customHeight="1">
      <c r="A130" s="495" t="s">
        <v>207</v>
      </c>
      <c r="B130" s="496"/>
      <c r="C130" s="497"/>
      <c r="D130" s="498"/>
      <c r="E130" s="498"/>
      <c r="F130" s="498"/>
      <c r="G130" s="498"/>
      <c r="H130" s="498"/>
      <c r="I130" s="498"/>
      <c r="J130" s="498"/>
      <c r="K130" s="498"/>
      <c r="L130" s="498"/>
      <c r="M130" s="117"/>
      <c r="N130" s="118"/>
    </row>
    <row r="131" spans="1:14" s="116" customFormat="1" ht="33.200000000000003" customHeight="1">
      <c r="A131" s="108">
        <v>60</v>
      </c>
      <c r="B131" s="108" t="str">
        <f>IF('User Information'!C70="", "", 'User Information'!C70)</f>
        <v/>
      </c>
      <c r="C131" s="108" t="str">
        <f>IF('User Information'!D70="", "", 'User Information'!D70)</f>
        <v/>
      </c>
      <c r="D131" s="109"/>
      <c r="E131" s="110" t="str">
        <f>IF('User Information'!E70="", "", 'User Information'!E70)</f>
        <v/>
      </c>
      <c r="F131" s="108" t="str">
        <f>IF('User Information'!F70="", "", 'User Information'!F70)</f>
        <v/>
      </c>
      <c r="G131" s="109"/>
      <c r="H131" s="111" t="str">
        <f>IF('User Information'!K70="", "", 'User Information'!K70)</f>
        <v/>
      </c>
      <c r="I131" s="112"/>
      <c r="J131" s="111" t="str">
        <f>IF('User Information'!H70="", "", 'User Information'!H70)</f>
        <v/>
      </c>
      <c r="K131" s="112"/>
      <c r="L131" s="113" t="str">
        <f>IF('User Information'!I70="", "", 'User Information'!I70)</f>
        <v/>
      </c>
      <c r="M131" s="119" t="s">
        <v>205</v>
      </c>
      <c r="N131" s="120" t="s">
        <v>206</v>
      </c>
    </row>
    <row r="132" spans="1:14" s="116" customFormat="1" ht="42" customHeight="1">
      <c r="A132" s="495" t="s">
        <v>207</v>
      </c>
      <c r="B132" s="496"/>
      <c r="C132" s="497"/>
      <c r="D132" s="498"/>
      <c r="E132" s="498"/>
      <c r="F132" s="498"/>
      <c r="G132" s="498"/>
      <c r="H132" s="498"/>
      <c r="I132" s="498"/>
      <c r="J132" s="498"/>
      <c r="K132" s="498"/>
      <c r="L132" s="498"/>
      <c r="M132" s="117"/>
      <c r="N132" s="118"/>
    </row>
    <row r="133" spans="1:14" s="116" customFormat="1" ht="33.200000000000003" customHeight="1">
      <c r="A133" s="108">
        <v>61</v>
      </c>
      <c r="B133" s="108" t="str">
        <f>IF('User Information'!C71="", "", 'User Information'!C71)</f>
        <v/>
      </c>
      <c r="C133" s="108" t="str">
        <f>IF('User Information'!D71="", "", 'User Information'!D71)</f>
        <v/>
      </c>
      <c r="D133" s="109"/>
      <c r="E133" s="110" t="str">
        <f>IF('User Information'!E71="", "", 'User Information'!E71)</f>
        <v/>
      </c>
      <c r="F133" s="108" t="str">
        <f>IF('User Information'!F71="", "", 'User Information'!F71)</f>
        <v/>
      </c>
      <c r="G133" s="109"/>
      <c r="H133" s="111" t="str">
        <f>IF('User Information'!K71="", "", 'User Information'!K71)</f>
        <v/>
      </c>
      <c r="I133" s="112"/>
      <c r="J133" s="111" t="str">
        <f>IF('User Information'!H71="", "", 'User Information'!H71)</f>
        <v/>
      </c>
      <c r="K133" s="112"/>
      <c r="L133" s="113" t="str">
        <f>IF('User Information'!I71="", "", 'User Information'!I71)</f>
        <v/>
      </c>
      <c r="M133" s="114" t="s">
        <v>205</v>
      </c>
      <c r="N133" s="115" t="s">
        <v>206</v>
      </c>
    </row>
    <row r="134" spans="1:14" s="116" customFormat="1" ht="42" customHeight="1">
      <c r="A134" s="495" t="s">
        <v>207</v>
      </c>
      <c r="B134" s="496"/>
      <c r="C134" s="497"/>
      <c r="D134" s="498"/>
      <c r="E134" s="498"/>
      <c r="F134" s="498"/>
      <c r="G134" s="498"/>
      <c r="H134" s="498"/>
      <c r="I134" s="498"/>
      <c r="J134" s="498"/>
      <c r="K134" s="498"/>
      <c r="L134" s="498"/>
      <c r="M134" s="117"/>
      <c r="N134" s="118"/>
    </row>
    <row r="135" spans="1:14" s="116" customFormat="1" ht="33.200000000000003" customHeight="1">
      <c r="A135" s="108">
        <v>62</v>
      </c>
      <c r="B135" s="108" t="str">
        <f>IF('User Information'!C72="", "", 'User Information'!C72)</f>
        <v/>
      </c>
      <c r="C135" s="108" t="str">
        <f>IF('User Information'!D72="", "", 'User Information'!D72)</f>
        <v/>
      </c>
      <c r="D135" s="109"/>
      <c r="E135" s="110" t="str">
        <f>IF('User Information'!E72="", "", 'User Information'!E72)</f>
        <v/>
      </c>
      <c r="F135" s="108" t="str">
        <f>IF('User Information'!F72="", "", 'User Information'!F72)</f>
        <v/>
      </c>
      <c r="G135" s="109"/>
      <c r="H135" s="111" t="str">
        <f>IF('User Information'!K72="", "", 'User Information'!K72)</f>
        <v/>
      </c>
      <c r="I135" s="112"/>
      <c r="J135" s="111" t="str">
        <f>IF('User Information'!H72="", "", 'User Information'!H72)</f>
        <v/>
      </c>
      <c r="K135" s="112"/>
      <c r="L135" s="113" t="str">
        <f>IF('User Information'!I72="", "", 'User Information'!I72)</f>
        <v/>
      </c>
      <c r="M135" s="119" t="s">
        <v>205</v>
      </c>
      <c r="N135" s="120" t="s">
        <v>206</v>
      </c>
    </row>
    <row r="136" spans="1:14" s="116" customFormat="1" ht="42" customHeight="1">
      <c r="A136" s="495" t="s">
        <v>207</v>
      </c>
      <c r="B136" s="496"/>
      <c r="C136" s="497"/>
      <c r="D136" s="498"/>
      <c r="E136" s="498"/>
      <c r="F136" s="498"/>
      <c r="G136" s="498"/>
      <c r="H136" s="498"/>
      <c r="I136" s="498"/>
      <c r="J136" s="498"/>
      <c r="K136" s="498"/>
      <c r="L136" s="498"/>
      <c r="M136" s="117"/>
      <c r="N136" s="118"/>
    </row>
    <row r="137" spans="1:14" s="116" customFormat="1" ht="33.200000000000003" customHeight="1">
      <c r="A137" s="108">
        <v>63</v>
      </c>
      <c r="B137" s="108" t="str">
        <f>IF('User Information'!C73="", "", 'User Information'!C73)</f>
        <v/>
      </c>
      <c r="C137" s="108" t="str">
        <f>IF('User Information'!D73="", "", 'User Information'!D73)</f>
        <v/>
      </c>
      <c r="D137" s="109"/>
      <c r="E137" s="110" t="str">
        <f>IF('User Information'!E73="", "", 'User Information'!E73)</f>
        <v/>
      </c>
      <c r="F137" s="108" t="str">
        <f>IF('User Information'!F73="", "", 'User Information'!F73)</f>
        <v/>
      </c>
      <c r="G137" s="109"/>
      <c r="H137" s="111" t="str">
        <f>IF('User Information'!K73="", "", 'User Information'!K73)</f>
        <v/>
      </c>
      <c r="I137" s="112"/>
      <c r="J137" s="111" t="str">
        <f>IF('User Information'!H73="", "", 'User Information'!H73)</f>
        <v/>
      </c>
      <c r="K137" s="112"/>
      <c r="L137" s="113" t="str">
        <f>IF('User Information'!I73="", "", 'User Information'!I73)</f>
        <v/>
      </c>
      <c r="M137" s="114" t="s">
        <v>205</v>
      </c>
      <c r="N137" s="115" t="s">
        <v>206</v>
      </c>
    </row>
    <row r="138" spans="1:14" s="116" customFormat="1" ht="42" customHeight="1">
      <c r="A138" s="495" t="s">
        <v>207</v>
      </c>
      <c r="B138" s="496"/>
      <c r="C138" s="497"/>
      <c r="D138" s="498"/>
      <c r="E138" s="498"/>
      <c r="F138" s="498"/>
      <c r="G138" s="498"/>
      <c r="H138" s="498"/>
      <c r="I138" s="498"/>
      <c r="J138" s="498"/>
      <c r="K138" s="498"/>
      <c r="L138" s="498"/>
      <c r="M138" s="117"/>
      <c r="N138" s="118"/>
    </row>
    <row r="139" spans="1:14" s="116" customFormat="1" ht="33.200000000000003" customHeight="1">
      <c r="A139" s="108">
        <v>64</v>
      </c>
      <c r="B139" s="108" t="str">
        <f>IF('User Information'!C74="", "", 'User Information'!C74)</f>
        <v/>
      </c>
      <c r="C139" s="108" t="str">
        <f>IF('User Information'!D74="", "", 'User Information'!D74)</f>
        <v/>
      </c>
      <c r="D139" s="109"/>
      <c r="E139" s="110" t="str">
        <f>IF('User Information'!E74="", "", 'User Information'!E74)</f>
        <v/>
      </c>
      <c r="F139" s="108" t="str">
        <f>IF('User Information'!F74="", "", 'User Information'!F74)</f>
        <v/>
      </c>
      <c r="G139" s="109"/>
      <c r="H139" s="111" t="str">
        <f>IF('User Information'!K74="", "", 'User Information'!K74)</f>
        <v/>
      </c>
      <c r="I139" s="112"/>
      <c r="J139" s="111" t="str">
        <f>IF('User Information'!H74="", "", 'User Information'!H74)</f>
        <v/>
      </c>
      <c r="K139" s="112"/>
      <c r="L139" s="113" t="str">
        <f>IF('User Information'!I74="", "", 'User Information'!I74)</f>
        <v/>
      </c>
      <c r="M139" s="119" t="s">
        <v>205</v>
      </c>
      <c r="N139" s="120" t="s">
        <v>206</v>
      </c>
    </row>
    <row r="140" spans="1:14" s="116" customFormat="1" ht="42" customHeight="1">
      <c r="A140" s="495" t="s">
        <v>207</v>
      </c>
      <c r="B140" s="496"/>
      <c r="C140" s="497"/>
      <c r="D140" s="498"/>
      <c r="E140" s="498"/>
      <c r="F140" s="498"/>
      <c r="G140" s="498"/>
      <c r="H140" s="498"/>
      <c r="I140" s="498"/>
      <c r="J140" s="498"/>
      <c r="K140" s="498"/>
      <c r="L140" s="498"/>
      <c r="M140" s="117"/>
      <c r="N140" s="118"/>
    </row>
    <row r="141" spans="1:14" s="116" customFormat="1" ht="33.200000000000003" customHeight="1">
      <c r="A141" s="108">
        <v>65</v>
      </c>
      <c r="B141" s="108" t="str">
        <f>IF('User Information'!C75="", "", 'User Information'!C75)</f>
        <v/>
      </c>
      <c r="C141" s="108" t="str">
        <f>IF('User Information'!D75="", "", 'User Information'!D75)</f>
        <v/>
      </c>
      <c r="D141" s="109"/>
      <c r="E141" s="110" t="str">
        <f>IF('User Information'!E75="", "", 'User Information'!E75)</f>
        <v/>
      </c>
      <c r="F141" s="108" t="str">
        <f>IF('User Information'!F75="", "", 'User Information'!F75)</f>
        <v/>
      </c>
      <c r="G141" s="109"/>
      <c r="H141" s="111" t="str">
        <f>IF('User Information'!K75="", "", 'User Information'!K75)</f>
        <v/>
      </c>
      <c r="I141" s="112"/>
      <c r="J141" s="111" t="str">
        <f>IF('User Information'!H75="", "", 'User Information'!H75)</f>
        <v/>
      </c>
      <c r="K141" s="112"/>
      <c r="L141" s="113" t="str">
        <f>IF('User Information'!I75="", "", 'User Information'!I75)</f>
        <v/>
      </c>
      <c r="M141" s="114" t="s">
        <v>205</v>
      </c>
      <c r="N141" s="115" t="s">
        <v>206</v>
      </c>
    </row>
    <row r="142" spans="1:14" s="116" customFormat="1" ht="42" customHeight="1">
      <c r="A142" s="495" t="s">
        <v>207</v>
      </c>
      <c r="B142" s="496"/>
      <c r="C142" s="497"/>
      <c r="D142" s="498"/>
      <c r="E142" s="498"/>
      <c r="F142" s="498"/>
      <c r="G142" s="498"/>
      <c r="H142" s="498"/>
      <c r="I142" s="498"/>
      <c r="J142" s="498"/>
      <c r="K142" s="498"/>
      <c r="L142" s="498"/>
      <c r="M142" s="117"/>
      <c r="N142" s="118"/>
    </row>
    <row r="143" spans="1:14" s="116" customFormat="1" ht="33.200000000000003" customHeight="1">
      <c r="A143" s="108">
        <v>66</v>
      </c>
      <c r="B143" s="108" t="str">
        <f>IF('User Information'!C76="", "", 'User Information'!C76)</f>
        <v/>
      </c>
      <c r="C143" s="108" t="str">
        <f>IF('User Information'!D76="", "", 'User Information'!D76)</f>
        <v/>
      </c>
      <c r="D143" s="109"/>
      <c r="E143" s="110" t="str">
        <f>IF('User Information'!E76="", "", 'User Information'!E76)</f>
        <v/>
      </c>
      <c r="F143" s="108" t="str">
        <f>IF('User Information'!F76="", "", 'User Information'!F76)</f>
        <v/>
      </c>
      <c r="G143" s="109"/>
      <c r="H143" s="111" t="str">
        <f>IF('User Information'!K76="", "", 'User Information'!K76)</f>
        <v/>
      </c>
      <c r="I143" s="112"/>
      <c r="J143" s="111" t="str">
        <f>IF('User Information'!H76="", "", 'User Information'!H76)</f>
        <v/>
      </c>
      <c r="K143" s="112"/>
      <c r="L143" s="113" t="str">
        <f>IF('User Information'!I76="", "", 'User Information'!I76)</f>
        <v/>
      </c>
      <c r="M143" s="119" t="s">
        <v>205</v>
      </c>
      <c r="N143" s="120" t="s">
        <v>206</v>
      </c>
    </row>
    <row r="144" spans="1:14" s="116" customFormat="1" ht="42" customHeight="1">
      <c r="A144" s="495" t="s">
        <v>207</v>
      </c>
      <c r="B144" s="496"/>
      <c r="C144" s="497"/>
      <c r="D144" s="498"/>
      <c r="E144" s="498"/>
      <c r="F144" s="498"/>
      <c r="G144" s="498"/>
      <c r="H144" s="498"/>
      <c r="I144" s="498"/>
      <c r="J144" s="498"/>
      <c r="K144" s="498"/>
      <c r="L144" s="498"/>
      <c r="M144" s="117"/>
      <c r="N144" s="118"/>
    </row>
    <row r="145" spans="1:14" s="116" customFormat="1" ht="33.200000000000003" customHeight="1">
      <c r="A145" s="108">
        <v>67</v>
      </c>
      <c r="B145" s="108" t="str">
        <f>IF('User Information'!C77="", "", 'User Information'!C77)</f>
        <v/>
      </c>
      <c r="C145" s="108" t="str">
        <f>IF('User Information'!D77="", "", 'User Information'!D77)</f>
        <v/>
      </c>
      <c r="D145" s="109"/>
      <c r="E145" s="110" t="str">
        <f>IF('User Information'!E77="", "", 'User Information'!E77)</f>
        <v/>
      </c>
      <c r="F145" s="108" t="str">
        <f>IF('User Information'!F77="", "", 'User Information'!F77)</f>
        <v/>
      </c>
      <c r="G145" s="109"/>
      <c r="H145" s="111" t="str">
        <f>IF('User Information'!K77="", "", 'User Information'!K77)</f>
        <v/>
      </c>
      <c r="I145" s="112"/>
      <c r="J145" s="111" t="str">
        <f>IF('User Information'!H77="", "", 'User Information'!H77)</f>
        <v/>
      </c>
      <c r="K145" s="112"/>
      <c r="L145" s="113" t="str">
        <f>IF('User Information'!I77="", "", 'User Information'!I77)</f>
        <v/>
      </c>
      <c r="M145" s="114" t="s">
        <v>205</v>
      </c>
      <c r="N145" s="115" t="s">
        <v>206</v>
      </c>
    </row>
    <row r="146" spans="1:14" s="116" customFormat="1" ht="42" customHeight="1">
      <c r="A146" s="495" t="s">
        <v>207</v>
      </c>
      <c r="B146" s="496"/>
      <c r="C146" s="497"/>
      <c r="D146" s="498"/>
      <c r="E146" s="498"/>
      <c r="F146" s="498"/>
      <c r="G146" s="498"/>
      <c r="H146" s="498"/>
      <c r="I146" s="498"/>
      <c r="J146" s="498"/>
      <c r="K146" s="498"/>
      <c r="L146" s="498"/>
      <c r="M146" s="117"/>
      <c r="N146" s="118"/>
    </row>
    <row r="147" spans="1:14" s="116" customFormat="1" ht="33.200000000000003" customHeight="1">
      <c r="A147" s="108">
        <v>68</v>
      </c>
      <c r="B147" s="108" t="str">
        <f>IF('User Information'!C78="", "", 'User Information'!C78)</f>
        <v/>
      </c>
      <c r="C147" s="108" t="str">
        <f>IF('User Information'!D78="", "", 'User Information'!D78)</f>
        <v/>
      </c>
      <c r="D147" s="109"/>
      <c r="E147" s="110" t="str">
        <f>IF('User Information'!E78="", "", 'User Information'!E78)</f>
        <v/>
      </c>
      <c r="F147" s="108" t="str">
        <f>IF('User Information'!F78="", "", 'User Information'!F78)</f>
        <v/>
      </c>
      <c r="G147" s="109"/>
      <c r="H147" s="111" t="str">
        <f>IF('User Information'!K78="", "", 'User Information'!K78)</f>
        <v/>
      </c>
      <c r="I147" s="112"/>
      <c r="J147" s="111" t="str">
        <f>IF('User Information'!H78="", "", 'User Information'!H78)</f>
        <v/>
      </c>
      <c r="K147" s="112"/>
      <c r="L147" s="113" t="str">
        <f>IF('User Information'!I78="", "", 'User Information'!I78)</f>
        <v/>
      </c>
      <c r="M147" s="119" t="s">
        <v>205</v>
      </c>
      <c r="N147" s="120" t="s">
        <v>206</v>
      </c>
    </row>
    <row r="148" spans="1:14" s="116" customFormat="1" ht="42" customHeight="1">
      <c r="A148" s="495" t="s">
        <v>207</v>
      </c>
      <c r="B148" s="496"/>
      <c r="C148" s="497"/>
      <c r="D148" s="498"/>
      <c r="E148" s="498"/>
      <c r="F148" s="498"/>
      <c r="G148" s="498"/>
      <c r="H148" s="498"/>
      <c r="I148" s="498"/>
      <c r="J148" s="498"/>
      <c r="K148" s="498"/>
      <c r="L148" s="498"/>
      <c r="M148" s="117"/>
      <c r="N148" s="118"/>
    </row>
    <row r="149" spans="1:14" s="116" customFormat="1" ht="33.200000000000003" customHeight="1">
      <c r="A149" s="108">
        <v>69</v>
      </c>
      <c r="B149" s="108" t="str">
        <f>IF('User Information'!C79="", "", 'User Information'!C79)</f>
        <v/>
      </c>
      <c r="C149" s="108" t="str">
        <f>IF('User Information'!D79="", "", 'User Information'!D79)</f>
        <v/>
      </c>
      <c r="D149" s="109"/>
      <c r="E149" s="110" t="str">
        <f>IF('User Information'!E79="", "", 'User Information'!E79)</f>
        <v/>
      </c>
      <c r="F149" s="108" t="str">
        <f>IF('User Information'!F79="", "", 'User Information'!F79)</f>
        <v/>
      </c>
      <c r="G149" s="109"/>
      <c r="H149" s="111" t="str">
        <f>IF('User Information'!K79="", "", 'User Information'!K79)</f>
        <v/>
      </c>
      <c r="I149" s="112"/>
      <c r="J149" s="111" t="str">
        <f>IF('User Information'!H79="", "", 'User Information'!H79)</f>
        <v/>
      </c>
      <c r="K149" s="112"/>
      <c r="L149" s="113" t="str">
        <f>IF('User Information'!I79="", "", 'User Information'!I79)</f>
        <v/>
      </c>
      <c r="M149" s="114" t="s">
        <v>205</v>
      </c>
      <c r="N149" s="115" t="s">
        <v>206</v>
      </c>
    </row>
    <row r="150" spans="1:14" s="116" customFormat="1" ht="42" customHeight="1">
      <c r="A150" s="495" t="s">
        <v>207</v>
      </c>
      <c r="B150" s="496"/>
      <c r="C150" s="497"/>
      <c r="D150" s="498"/>
      <c r="E150" s="498"/>
      <c r="F150" s="498"/>
      <c r="G150" s="498"/>
      <c r="H150" s="498"/>
      <c r="I150" s="498"/>
      <c r="J150" s="498"/>
      <c r="K150" s="498"/>
      <c r="L150" s="498"/>
      <c r="M150" s="117"/>
      <c r="N150" s="118"/>
    </row>
    <row r="151" spans="1:14" s="116" customFormat="1" ht="33.200000000000003" customHeight="1">
      <c r="A151" s="108">
        <v>70</v>
      </c>
      <c r="B151" s="108" t="str">
        <f>IF('User Information'!C80="", "", 'User Information'!C80)</f>
        <v/>
      </c>
      <c r="C151" s="108" t="str">
        <f>IF('User Information'!D80="", "", 'User Information'!D80)</f>
        <v/>
      </c>
      <c r="D151" s="109"/>
      <c r="E151" s="110" t="str">
        <f>IF('User Information'!E80="", "", 'User Information'!E80)</f>
        <v/>
      </c>
      <c r="F151" s="108" t="str">
        <f>IF('User Information'!F80="", "", 'User Information'!F80)</f>
        <v/>
      </c>
      <c r="G151" s="109"/>
      <c r="H151" s="111" t="str">
        <f>IF('User Information'!K80="", "", 'User Information'!K80)</f>
        <v/>
      </c>
      <c r="I151" s="112"/>
      <c r="J151" s="111" t="str">
        <f>IF('User Information'!H80="", "", 'User Information'!H80)</f>
        <v/>
      </c>
      <c r="K151" s="112"/>
      <c r="L151" s="113" t="str">
        <f>IF('User Information'!I80="", "", 'User Information'!I80)</f>
        <v/>
      </c>
      <c r="M151" s="119" t="s">
        <v>205</v>
      </c>
      <c r="N151" s="120" t="s">
        <v>206</v>
      </c>
    </row>
    <row r="152" spans="1:14" s="116" customFormat="1" ht="42" customHeight="1">
      <c r="A152" s="495" t="s">
        <v>207</v>
      </c>
      <c r="B152" s="496"/>
      <c r="C152" s="497"/>
      <c r="D152" s="498"/>
      <c r="E152" s="498"/>
      <c r="F152" s="498"/>
      <c r="G152" s="498"/>
      <c r="H152" s="498"/>
      <c r="I152" s="498"/>
      <c r="J152" s="498"/>
      <c r="K152" s="498"/>
      <c r="L152" s="498"/>
      <c r="M152" s="117"/>
      <c r="N152" s="118"/>
    </row>
    <row r="153" spans="1:14" s="116" customFormat="1" ht="33.200000000000003" customHeight="1">
      <c r="A153" s="108">
        <v>71</v>
      </c>
      <c r="B153" s="108" t="str">
        <f>IF('User Information'!C81="", "", 'User Information'!C81)</f>
        <v/>
      </c>
      <c r="C153" s="108" t="str">
        <f>IF('User Information'!D81="", "", 'User Information'!D81)</f>
        <v/>
      </c>
      <c r="D153" s="109"/>
      <c r="E153" s="110" t="str">
        <f>IF('User Information'!E81="", "", 'User Information'!E81)</f>
        <v/>
      </c>
      <c r="F153" s="108" t="str">
        <f>IF('User Information'!F81="", "", 'User Information'!F81)</f>
        <v/>
      </c>
      <c r="G153" s="109"/>
      <c r="H153" s="111" t="str">
        <f>IF('User Information'!K81="", "", 'User Information'!K81)</f>
        <v/>
      </c>
      <c r="I153" s="112"/>
      <c r="J153" s="111" t="str">
        <f>IF('User Information'!H81="", "", 'User Information'!H81)</f>
        <v/>
      </c>
      <c r="K153" s="112"/>
      <c r="L153" s="113" t="str">
        <f>IF('User Information'!I81="", "", 'User Information'!I81)</f>
        <v/>
      </c>
      <c r="M153" s="114" t="s">
        <v>205</v>
      </c>
      <c r="N153" s="115" t="s">
        <v>206</v>
      </c>
    </row>
    <row r="154" spans="1:14" s="116" customFormat="1" ht="42" customHeight="1">
      <c r="A154" s="495" t="s">
        <v>207</v>
      </c>
      <c r="B154" s="496"/>
      <c r="C154" s="497"/>
      <c r="D154" s="498"/>
      <c r="E154" s="498"/>
      <c r="F154" s="498"/>
      <c r="G154" s="498"/>
      <c r="H154" s="498"/>
      <c r="I154" s="498"/>
      <c r="J154" s="498"/>
      <c r="K154" s="498"/>
      <c r="L154" s="498"/>
      <c r="M154" s="117"/>
      <c r="N154" s="118"/>
    </row>
    <row r="155" spans="1:14" s="116" customFormat="1" ht="33.200000000000003" customHeight="1">
      <c r="A155" s="108">
        <v>72</v>
      </c>
      <c r="B155" s="108" t="str">
        <f>IF('User Information'!C82="", "", 'User Information'!C82)</f>
        <v/>
      </c>
      <c r="C155" s="108" t="str">
        <f>IF('User Information'!D82="", "", 'User Information'!D82)</f>
        <v/>
      </c>
      <c r="D155" s="109"/>
      <c r="E155" s="110" t="str">
        <f>IF('User Information'!E82="", "", 'User Information'!E82)</f>
        <v/>
      </c>
      <c r="F155" s="108" t="str">
        <f>IF('User Information'!F82="", "", 'User Information'!F82)</f>
        <v/>
      </c>
      <c r="G155" s="109"/>
      <c r="H155" s="111" t="str">
        <f>IF('User Information'!K82="", "", 'User Information'!K82)</f>
        <v/>
      </c>
      <c r="I155" s="112"/>
      <c r="J155" s="111" t="str">
        <f>IF('User Information'!H82="", "", 'User Information'!H82)</f>
        <v/>
      </c>
      <c r="K155" s="112"/>
      <c r="L155" s="113" t="str">
        <f>IF('User Information'!I82="", "", 'User Information'!I82)</f>
        <v/>
      </c>
      <c r="M155" s="119" t="s">
        <v>205</v>
      </c>
      <c r="N155" s="120" t="s">
        <v>206</v>
      </c>
    </row>
    <row r="156" spans="1:14" s="116" customFormat="1" ht="42" customHeight="1">
      <c r="A156" s="495" t="s">
        <v>207</v>
      </c>
      <c r="B156" s="496"/>
      <c r="C156" s="497"/>
      <c r="D156" s="498"/>
      <c r="E156" s="498"/>
      <c r="F156" s="498"/>
      <c r="G156" s="498"/>
      <c r="H156" s="498"/>
      <c r="I156" s="498"/>
      <c r="J156" s="498"/>
      <c r="K156" s="498"/>
      <c r="L156" s="498"/>
      <c r="M156" s="117"/>
      <c r="N156" s="118"/>
    </row>
    <row r="157" spans="1:14" s="116" customFormat="1" ht="33.200000000000003" customHeight="1">
      <c r="A157" s="108">
        <v>73</v>
      </c>
      <c r="B157" s="108" t="str">
        <f>IF('User Information'!C83="", "", 'User Information'!C83)</f>
        <v/>
      </c>
      <c r="C157" s="108" t="str">
        <f>IF('User Information'!D83="", "", 'User Information'!D83)</f>
        <v/>
      </c>
      <c r="D157" s="109"/>
      <c r="E157" s="110" t="str">
        <f>IF('User Information'!E83="", "", 'User Information'!E83)</f>
        <v/>
      </c>
      <c r="F157" s="108" t="str">
        <f>IF('User Information'!F83="", "", 'User Information'!F83)</f>
        <v/>
      </c>
      <c r="G157" s="109"/>
      <c r="H157" s="111" t="str">
        <f>IF('User Information'!K83="", "", 'User Information'!K83)</f>
        <v/>
      </c>
      <c r="I157" s="112"/>
      <c r="J157" s="111" t="str">
        <f>IF('User Information'!H83="", "", 'User Information'!H83)</f>
        <v/>
      </c>
      <c r="K157" s="112"/>
      <c r="L157" s="113" t="str">
        <f>IF('User Information'!I83="", "", 'User Information'!I83)</f>
        <v/>
      </c>
      <c r="M157" s="114" t="s">
        <v>205</v>
      </c>
      <c r="N157" s="115" t="s">
        <v>206</v>
      </c>
    </row>
    <row r="158" spans="1:14" s="116" customFormat="1" ht="42" customHeight="1">
      <c r="A158" s="495" t="s">
        <v>207</v>
      </c>
      <c r="B158" s="496"/>
      <c r="C158" s="497"/>
      <c r="D158" s="498"/>
      <c r="E158" s="498"/>
      <c r="F158" s="498"/>
      <c r="G158" s="498"/>
      <c r="H158" s="498"/>
      <c r="I158" s="498"/>
      <c r="J158" s="498"/>
      <c r="K158" s="498"/>
      <c r="L158" s="498"/>
      <c r="M158" s="117"/>
      <c r="N158" s="118"/>
    </row>
    <row r="159" spans="1:14" s="116" customFormat="1" ht="33.200000000000003" customHeight="1">
      <c r="A159" s="108">
        <v>74</v>
      </c>
      <c r="B159" s="108" t="str">
        <f>IF('User Information'!C84="", "", 'User Information'!C84)</f>
        <v/>
      </c>
      <c r="C159" s="108" t="str">
        <f>IF('User Information'!D84="", "", 'User Information'!D84)</f>
        <v/>
      </c>
      <c r="D159" s="109"/>
      <c r="E159" s="110" t="str">
        <f>IF('User Information'!E84="", "", 'User Information'!E84)</f>
        <v/>
      </c>
      <c r="F159" s="108" t="str">
        <f>IF('User Information'!F84="", "", 'User Information'!F84)</f>
        <v/>
      </c>
      <c r="G159" s="109"/>
      <c r="H159" s="111" t="str">
        <f>IF('User Information'!K84="", "", 'User Information'!K84)</f>
        <v/>
      </c>
      <c r="I159" s="112"/>
      <c r="J159" s="111" t="str">
        <f>IF('User Information'!H84="", "", 'User Information'!H84)</f>
        <v/>
      </c>
      <c r="K159" s="112"/>
      <c r="L159" s="113" t="str">
        <f>IF('User Information'!I84="", "", 'User Information'!I84)</f>
        <v/>
      </c>
      <c r="M159" s="119" t="s">
        <v>205</v>
      </c>
      <c r="N159" s="120" t="s">
        <v>206</v>
      </c>
    </row>
    <row r="160" spans="1:14" s="116" customFormat="1" ht="42" customHeight="1">
      <c r="A160" s="495" t="s">
        <v>207</v>
      </c>
      <c r="B160" s="496"/>
      <c r="C160" s="497"/>
      <c r="D160" s="498"/>
      <c r="E160" s="498"/>
      <c r="F160" s="498"/>
      <c r="G160" s="498"/>
      <c r="H160" s="498"/>
      <c r="I160" s="498"/>
      <c r="J160" s="498"/>
      <c r="K160" s="498"/>
      <c r="L160" s="498"/>
      <c r="M160" s="117"/>
      <c r="N160" s="118"/>
    </row>
    <row r="161" spans="1:14" s="116" customFormat="1" ht="33.200000000000003" customHeight="1">
      <c r="A161" s="108">
        <v>75</v>
      </c>
      <c r="B161" s="108" t="str">
        <f>IF('User Information'!C85="", "", 'User Information'!C85)</f>
        <v/>
      </c>
      <c r="C161" s="108" t="str">
        <f>IF('User Information'!D85="", "", 'User Information'!D85)</f>
        <v/>
      </c>
      <c r="D161" s="109"/>
      <c r="E161" s="110" t="str">
        <f>IF('User Information'!E85="", "", 'User Information'!E85)</f>
        <v/>
      </c>
      <c r="F161" s="108" t="str">
        <f>IF('User Information'!F85="", "", 'User Information'!F85)</f>
        <v/>
      </c>
      <c r="G161" s="109"/>
      <c r="H161" s="111" t="str">
        <f>IF('User Information'!K85="", "", 'User Information'!K85)</f>
        <v/>
      </c>
      <c r="I161" s="112"/>
      <c r="J161" s="111" t="str">
        <f>IF('User Information'!H85="", "", 'User Information'!H85)</f>
        <v/>
      </c>
      <c r="K161" s="112"/>
      <c r="L161" s="113" t="str">
        <f>IF('User Information'!I85="", "", 'User Information'!I85)</f>
        <v/>
      </c>
      <c r="M161" s="114" t="s">
        <v>205</v>
      </c>
      <c r="N161" s="115" t="s">
        <v>206</v>
      </c>
    </row>
    <row r="162" spans="1:14" s="116" customFormat="1" ht="42" customHeight="1">
      <c r="A162" s="495" t="s">
        <v>207</v>
      </c>
      <c r="B162" s="496"/>
      <c r="C162" s="497"/>
      <c r="D162" s="498"/>
      <c r="E162" s="498"/>
      <c r="F162" s="498"/>
      <c r="G162" s="498"/>
      <c r="H162" s="498"/>
      <c r="I162" s="498"/>
      <c r="J162" s="498"/>
      <c r="K162" s="498"/>
      <c r="L162" s="498"/>
      <c r="M162" s="117"/>
      <c r="N162" s="118"/>
    </row>
    <row r="163" spans="1:14" s="116" customFormat="1" ht="33.200000000000003" customHeight="1">
      <c r="A163" s="108">
        <v>76</v>
      </c>
      <c r="B163" s="108" t="str">
        <f>IF('User Information'!C86="", "", 'User Information'!C86)</f>
        <v/>
      </c>
      <c r="C163" s="108" t="str">
        <f>IF('User Information'!D86="", "", 'User Information'!D86)</f>
        <v/>
      </c>
      <c r="D163" s="109"/>
      <c r="E163" s="110" t="str">
        <f>IF('User Information'!E86="", "", 'User Information'!E86)</f>
        <v/>
      </c>
      <c r="F163" s="108" t="str">
        <f>IF('User Information'!F86="", "", 'User Information'!F86)</f>
        <v/>
      </c>
      <c r="G163" s="109"/>
      <c r="H163" s="111" t="str">
        <f>IF('User Information'!K86="", "", 'User Information'!K86)</f>
        <v/>
      </c>
      <c r="I163" s="112"/>
      <c r="J163" s="111" t="str">
        <f>IF('User Information'!H86="", "", 'User Information'!H86)</f>
        <v/>
      </c>
      <c r="K163" s="112"/>
      <c r="L163" s="113" t="str">
        <f>IF('User Information'!I86="", "", 'User Information'!I86)</f>
        <v/>
      </c>
      <c r="M163" s="119" t="s">
        <v>205</v>
      </c>
      <c r="N163" s="120" t="s">
        <v>206</v>
      </c>
    </row>
    <row r="164" spans="1:14" s="116" customFormat="1" ht="42" customHeight="1">
      <c r="A164" s="495" t="s">
        <v>207</v>
      </c>
      <c r="B164" s="496"/>
      <c r="C164" s="497"/>
      <c r="D164" s="498"/>
      <c r="E164" s="498"/>
      <c r="F164" s="498"/>
      <c r="G164" s="498"/>
      <c r="H164" s="498"/>
      <c r="I164" s="498"/>
      <c r="J164" s="498"/>
      <c r="K164" s="498"/>
      <c r="L164" s="498"/>
      <c r="M164" s="117"/>
      <c r="N164" s="118"/>
    </row>
    <row r="165" spans="1:14" s="116" customFormat="1" ht="33.200000000000003" customHeight="1">
      <c r="A165" s="108">
        <v>77</v>
      </c>
      <c r="B165" s="108" t="str">
        <f>IF('User Information'!C87="", "", 'User Information'!C87)</f>
        <v/>
      </c>
      <c r="C165" s="108" t="str">
        <f>IF('User Information'!D87="", "", 'User Information'!D87)</f>
        <v/>
      </c>
      <c r="D165" s="109"/>
      <c r="E165" s="110" t="str">
        <f>IF('User Information'!E87="", "", 'User Information'!E87)</f>
        <v/>
      </c>
      <c r="F165" s="108" t="str">
        <f>IF('User Information'!F87="", "", 'User Information'!F87)</f>
        <v/>
      </c>
      <c r="G165" s="109"/>
      <c r="H165" s="111" t="str">
        <f>IF('User Information'!K87="", "", 'User Information'!K87)</f>
        <v/>
      </c>
      <c r="I165" s="112"/>
      <c r="J165" s="111" t="str">
        <f>IF('User Information'!H87="", "", 'User Information'!H87)</f>
        <v/>
      </c>
      <c r="K165" s="112"/>
      <c r="L165" s="113" t="str">
        <f>IF('User Information'!I87="", "", 'User Information'!I87)</f>
        <v/>
      </c>
      <c r="M165" s="114" t="s">
        <v>205</v>
      </c>
      <c r="N165" s="115" t="s">
        <v>206</v>
      </c>
    </row>
    <row r="166" spans="1:14" s="116" customFormat="1" ht="42" customHeight="1">
      <c r="A166" s="495" t="s">
        <v>207</v>
      </c>
      <c r="B166" s="496"/>
      <c r="C166" s="497"/>
      <c r="D166" s="498"/>
      <c r="E166" s="498"/>
      <c r="F166" s="498"/>
      <c r="G166" s="498"/>
      <c r="H166" s="498"/>
      <c r="I166" s="498"/>
      <c r="J166" s="498"/>
      <c r="K166" s="498"/>
      <c r="L166" s="498"/>
      <c r="M166" s="117"/>
      <c r="N166" s="118"/>
    </row>
    <row r="167" spans="1:14" s="116" customFormat="1" ht="33.200000000000003" customHeight="1">
      <c r="A167" s="108">
        <v>78</v>
      </c>
      <c r="B167" s="108" t="str">
        <f>IF('User Information'!C88="", "", 'User Information'!C88)</f>
        <v/>
      </c>
      <c r="C167" s="108" t="str">
        <f>IF('User Information'!D88="", "", 'User Information'!D88)</f>
        <v/>
      </c>
      <c r="D167" s="109"/>
      <c r="E167" s="110" t="str">
        <f>IF('User Information'!E88="", "", 'User Information'!E88)</f>
        <v/>
      </c>
      <c r="F167" s="108" t="str">
        <f>IF('User Information'!F88="", "", 'User Information'!F88)</f>
        <v/>
      </c>
      <c r="G167" s="109"/>
      <c r="H167" s="111" t="str">
        <f>IF('User Information'!K88="", "", 'User Information'!K88)</f>
        <v/>
      </c>
      <c r="I167" s="112"/>
      <c r="J167" s="111" t="str">
        <f>IF('User Information'!H88="", "", 'User Information'!H88)</f>
        <v/>
      </c>
      <c r="K167" s="112"/>
      <c r="L167" s="113" t="str">
        <f>IF('User Information'!I88="", "", 'User Information'!I88)</f>
        <v/>
      </c>
      <c r="M167" s="119" t="s">
        <v>205</v>
      </c>
      <c r="N167" s="120" t="s">
        <v>206</v>
      </c>
    </row>
    <row r="168" spans="1:14" s="116" customFormat="1" ht="42" customHeight="1">
      <c r="A168" s="495" t="s">
        <v>207</v>
      </c>
      <c r="B168" s="496"/>
      <c r="C168" s="497"/>
      <c r="D168" s="498"/>
      <c r="E168" s="498"/>
      <c r="F168" s="498"/>
      <c r="G168" s="498"/>
      <c r="H168" s="498"/>
      <c r="I168" s="498"/>
      <c r="J168" s="498"/>
      <c r="K168" s="498"/>
      <c r="L168" s="498"/>
      <c r="M168" s="117"/>
      <c r="N168" s="118"/>
    </row>
    <row r="169" spans="1:14" s="116" customFormat="1" ht="33.200000000000003" customHeight="1">
      <c r="A169" s="108">
        <v>79</v>
      </c>
      <c r="B169" s="108" t="str">
        <f>IF('User Information'!C89="", "", 'User Information'!C89)</f>
        <v/>
      </c>
      <c r="C169" s="108" t="str">
        <f>IF('User Information'!D89="", "", 'User Information'!D89)</f>
        <v/>
      </c>
      <c r="D169" s="109"/>
      <c r="E169" s="110" t="str">
        <f>IF('User Information'!E89="", "", 'User Information'!E89)</f>
        <v/>
      </c>
      <c r="F169" s="108" t="str">
        <f>IF('User Information'!F89="", "", 'User Information'!F89)</f>
        <v/>
      </c>
      <c r="G169" s="109"/>
      <c r="H169" s="111" t="str">
        <f>IF('User Information'!K89="", "", 'User Information'!K89)</f>
        <v/>
      </c>
      <c r="I169" s="112"/>
      <c r="J169" s="111" t="str">
        <f>IF('User Information'!H89="", "", 'User Information'!H89)</f>
        <v/>
      </c>
      <c r="K169" s="112"/>
      <c r="L169" s="113" t="str">
        <f>IF('User Information'!I89="", "", 'User Information'!I89)</f>
        <v/>
      </c>
      <c r="M169" s="114" t="s">
        <v>205</v>
      </c>
      <c r="N169" s="115" t="s">
        <v>206</v>
      </c>
    </row>
    <row r="170" spans="1:14" s="116" customFormat="1" ht="42" customHeight="1">
      <c r="A170" s="495" t="s">
        <v>207</v>
      </c>
      <c r="B170" s="496"/>
      <c r="C170" s="497"/>
      <c r="D170" s="498"/>
      <c r="E170" s="498"/>
      <c r="F170" s="498"/>
      <c r="G170" s="498"/>
      <c r="H170" s="498"/>
      <c r="I170" s="498"/>
      <c r="J170" s="498"/>
      <c r="K170" s="498"/>
      <c r="L170" s="498"/>
      <c r="M170" s="117"/>
      <c r="N170" s="118"/>
    </row>
    <row r="171" spans="1:14" s="116" customFormat="1" ht="33.200000000000003" customHeight="1">
      <c r="A171" s="108">
        <v>80</v>
      </c>
      <c r="B171" s="108" t="str">
        <f>IF('User Information'!C90="", "", 'User Information'!C90)</f>
        <v/>
      </c>
      <c r="C171" s="108" t="str">
        <f>IF('User Information'!D90="", "", 'User Information'!D90)</f>
        <v/>
      </c>
      <c r="D171" s="109"/>
      <c r="E171" s="110" t="str">
        <f>IF('User Information'!E90="", "", 'User Information'!E90)</f>
        <v/>
      </c>
      <c r="F171" s="108" t="str">
        <f>IF('User Information'!F90="", "", 'User Information'!F90)</f>
        <v/>
      </c>
      <c r="G171" s="109"/>
      <c r="H171" s="111" t="str">
        <f>IF('User Information'!K90="", "", 'User Information'!K90)</f>
        <v/>
      </c>
      <c r="I171" s="112"/>
      <c r="J171" s="111" t="str">
        <f>IF('User Information'!H90="", "", 'User Information'!H90)</f>
        <v/>
      </c>
      <c r="K171" s="112"/>
      <c r="L171" s="113" t="str">
        <f>IF('User Information'!I90="", "", 'User Information'!I90)</f>
        <v/>
      </c>
      <c r="M171" s="119" t="s">
        <v>205</v>
      </c>
      <c r="N171" s="120" t="s">
        <v>206</v>
      </c>
    </row>
    <row r="172" spans="1:14" s="116" customFormat="1" ht="42" customHeight="1">
      <c r="A172" s="495" t="s">
        <v>207</v>
      </c>
      <c r="B172" s="496"/>
      <c r="C172" s="497"/>
      <c r="D172" s="498"/>
      <c r="E172" s="498"/>
      <c r="F172" s="498"/>
      <c r="G172" s="498"/>
      <c r="H172" s="498"/>
      <c r="I172" s="498"/>
      <c r="J172" s="498"/>
      <c r="K172" s="498"/>
      <c r="L172" s="498"/>
      <c r="M172" s="117"/>
      <c r="N172" s="118"/>
    </row>
    <row r="173" spans="1:14" s="116" customFormat="1" ht="33.200000000000003" customHeight="1">
      <c r="A173" s="108">
        <v>81</v>
      </c>
      <c r="B173" s="108" t="str">
        <f>IF('User Information'!C91="", "", 'User Information'!C91)</f>
        <v/>
      </c>
      <c r="C173" s="108" t="str">
        <f>IF('User Information'!D91="", "", 'User Information'!D91)</f>
        <v/>
      </c>
      <c r="D173" s="109"/>
      <c r="E173" s="110" t="str">
        <f>IF('User Information'!E91="", "", 'User Information'!E91)</f>
        <v/>
      </c>
      <c r="F173" s="108" t="str">
        <f>IF('User Information'!F91="", "", 'User Information'!F91)</f>
        <v/>
      </c>
      <c r="G173" s="109"/>
      <c r="H173" s="111" t="str">
        <f>IF('User Information'!K91="", "", 'User Information'!K91)</f>
        <v/>
      </c>
      <c r="I173" s="112"/>
      <c r="J173" s="111" t="str">
        <f>IF('User Information'!H91="", "", 'User Information'!H91)</f>
        <v/>
      </c>
      <c r="K173" s="112"/>
      <c r="L173" s="113" t="str">
        <f>IF('User Information'!I91="", "", 'User Information'!I91)</f>
        <v/>
      </c>
      <c r="M173" s="114" t="s">
        <v>205</v>
      </c>
      <c r="N173" s="115" t="s">
        <v>206</v>
      </c>
    </row>
    <row r="174" spans="1:14" s="116" customFormat="1" ht="42" customHeight="1">
      <c r="A174" s="495" t="s">
        <v>207</v>
      </c>
      <c r="B174" s="496"/>
      <c r="C174" s="497"/>
      <c r="D174" s="498"/>
      <c r="E174" s="498"/>
      <c r="F174" s="498"/>
      <c r="G174" s="498"/>
      <c r="H174" s="498"/>
      <c r="I174" s="498"/>
      <c r="J174" s="498"/>
      <c r="K174" s="498"/>
      <c r="L174" s="498"/>
      <c r="M174" s="117"/>
      <c r="N174" s="118"/>
    </row>
    <row r="175" spans="1:14" s="116" customFormat="1" ht="33.200000000000003" customHeight="1">
      <c r="A175" s="108">
        <v>82</v>
      </c>
      <c r="B175" s="108" t="str">
        <f>IF('User Information'!C92="", "", 'User Information'!C92)</f>
        <v/>
      </c>
      <c r="C175" s="108" t="str">
        <f>IF('User Information'!D92="", "", 'User Information'!D92)</f>
        <v/>
      </c>
      <c r="D175" s="109"/>
      <c r="E175" s="110" t="str">
        <f>IF('User Information'!E92="", "", 'User Information'!E92)</f>
        <v/>
      </c>
      <c r="F175" s="108" t="str">
        <f>IF('User Information'!F92="", "", 'User Information'!F92)</f>
        <v/>
      </c>
      <c r="G175" s="109"/>
      <c r="H175" s="111" t="str">
        <f>IF('User Information'!K92="", "", 'User Information'!K92)</f>
        <v/>
      </c>
      <c r="I175" s="112"/>
      <c r="J175" s="111" t="str">
        <f>IF('User Information'!H92="", "", 'User Information'!H92)</f>
        <v/>
      </c>
      <c r="K175" s="112"/>
      <c r="L175" s="113" t="str">
        <f>IF('User Information'!I92="", "", 'User Information'!I92)</f>
        <v/>
      </c>
      <c r="M175" s="119" t="s">
        <v>205</v>
      </c>
      <c r="N175" s="120" t="s">
        <v>206</v>
      </c>
    </row>
    <row r="176" spans="1:14" s="116" customFormat="1" ht="42" customHeight="1">
      <c r="A176" s="495" t="s">
        <v>207</v>
      </c>
      <c r="B176" s="496"/>
      <c r="C176" s="497"/>
      <c r="D176" s="498"/>
      <c r="E176" s="498"/>
      <c r="F176" s="498"/>
      <c r="G176" s="498"/>
      <c r="H176" s="498"/>
      <c r="I176" s="498"/>
      <c r="J176" s="498"/>
      <c r="K176" s="498"/>
      <c r="L176" s="498"/>
      <c r="M176" s="117"/>
      <c r="N176" s="118"/>
    </row>
    <row r="177" spans="1:14" s="116" customFormat="1" ht="33.200000000000003" customHeight="1">
      <c r="A177" s="108">
        <v>83</v>
      </c>
      <c r="B177" s="108" t="str">
        <f>IF('User Information'!C93="", "", 'User Information'!C93)</f>
        <v/>
      </c>
      <c r="C177" s="108" t="str">
        <f>IF('User Information'!D93="", "", 'User Information'!D93)</f>
        <v/>
      </c>
      <c r="D177" s="109"/>
      <c r="E177" s="110" t="str">
        <f>IF('User Information'!E93="", "", 'User Information'!E93)</f>
        <v/>
      </c>
      <c r="F177" s="108" t="str">
        <f>IF('User Information'!F93="", "", 'User Information'!F93)</f>
        <v/>
      </c>
      <c r="G177" s="109"/>
      <c r="H177" s="111" t="str">
        <f>IF('User Information'!K93="", "", 'User Information'!K93)</f>
        <v/>
      </c>
      <c r="I177" s="112"/>
      <c r="J177" s="111" t="str">
        <f>IF('User Information'!H93="", "", 'User Information'!H93)</f>
        <v/>
      </c>
      <c r="K177" s="112"/>
      <c r="L177" s="113" t="str">
        <f>IF('User Information'!I93="", "", 'User Information'!I93)</f>
        <v/>
      </c>
      <c r="M177" s="114" t="s">
        <v>205</v>
      </c>
      <c r="N177" s="115" t="s">
        <v>206</v>
      </c>
    </row>
    <row r="178" spans="1:14" s="116" customFormat="1" ht="42" customHeight="1">
      <c r="A178" s="495" t="s">
        <v>207</v>
      </c>
      <c r="B178" s="496"/>
      <c r="C178" s="497"/>
      <c r="D178" s="498"/>
      <c r="E178" s="498"/>
      <c r="F178" s="498"/>
      <c r="G178" s="498"/>
      <c r="H178" s="498"/>
      <c r="I178" s="498"/>
      <c r="J178" s="498"/>
      <c r="K178" s="498"/>
      <c r="L178" s="498"/>
      <c r="M178" s="117"/>
      <c r="N178" s="118"/>
    </row>
    <row r="179" spans="1:14" s="116" customFormat="1" ht="33.200000000000003" customHeight="1">
      <c r="A179" s="108">
        <v>84</v>
      </c>
      <c r="B179" s="108" t="str">
        <f>IF('User Information'!C94="", "", 'User Information'!C94)</f>
        <v/>
      </c>
      <c r="C179" s="108" t="str">
        <f>IF('User Information'!D94="", "", 'User Information'!D94)</f>
        <v/>
      </c>
      <c r="D179" s="109"/>
      <c r="E179" s="110" t="str">
        <f>IF('User Information'!E94="", "", 'User Information'!E94)</f>
        <v/>
      </c>
      <c r="F179" s="108" t="str">
        <f>IF('User Information'!F94="", "", 'User Information'!F94)</f>
        <v/>
      </c>
      <c r="G179" s="109"/>
      <c r="H179" s="111" t="str">
        <f>IF('User Information'!K94="", "", 'User Information'!K94)</f>
        <v/>
      </c>
      <c r="I179" s="112"/>
      <c r="J179" s="111" t="str">
        <f>IF('User Information'!H94="", "", 'User Information'!H94)</f>
        <v/>
      </c>
      <c r="K179" s="112"/>
      <c r="L179" s="113" t="str">
        <f>IF('User Information'!I94="", "", 'User Information'!I94)</f>
        <v/>
      </c>
      <c r="M179" s="119" t="s">
        <v>205</v>
      </c>
      <c r="N179" s="120" t="s">
        <v>206</v>
      </c>
    </row>
    <row r="180" spans="1:14" s="116" customFormat="1" ht="42" customHeight="1">
      <c r="A180" s="495" t="s">
        <v>207</v>
      </c>
      <c r="B180" s="496"/>
      <c r="C180" s="497"/>
      <c r="D180" s="498"/>
      <c r="E180" s="498"/>
      <c r="F180" s="498"/>
      <c r="G180" s="498"/>
      <c r="H180" s="498"/>
      <c r="I180" s="498"/>
      <c r="J180" s="498"/>
      <c r="K180" s="498"/>
      <c r="L180" s="498"/>
      <c r="M180" s="117"/>
      <c r="N180" s="118"/>
    </row>
    <row r="181" spans="1:14" s="116" customFormat="1" ht="33.200000000000003" customHeight="1">
      <c r="A181" s="108">
        <v>85</v>
      </c>
      <c r="B181" s="108" t="str">
        <f>IF('User Information'!C95="", "", 'User Information'!C95)</f>
        <v/>
      </c>
      <c r="C181" s="108" t="str">
        <f>IF('User Information'!D95="", "", 'User Information'!D95)</f>
        <v/>
      </c>
      <c r="D181" s="109"/>
      <c r="E181" s="110" t="str">
        <f>IF('User Information'!E95="", "", 'User Information'!E95)</f>
        <v/>
      </c>
      <c r="F181" s="108" t="str">
        <f>IF('User Information'!F95="", "", 'User Information'!F95)</f>
        <v/>
      </c>
      <c r="G181" s="109"/>
      <c r="H181" s="111" t="str">
        <f>IF('User Information'!K95="", "", 'User Information'!K95)</f>
        <v/>
      </c>
      <c r="I181" s="112"/>
      <c r="J181" s="111" t="str">
        <f>IF('User Information'!H95="", "", 'User Information'!H95)</f>
        <v/>
      </c>
      <c r="K181" s="112"/>
      <c r="L181" s="113" t="str">
        <f>IF('User Information'!I95="", "", 'User Information'!I95)</f>
        <v/>
      </c>
      <c r="M181" s="114" t="s">
        <v>205</v>
      </c>
      <c r="N181" s="115" t="s">
        <v>206</v>
      </c>
    </row>
    <row r="182" spans="1:14" s="116" customFormat="1" ht="42" customHeight="1">
      <c r="A182" s="495" t="s">
        <v>207</v>
      </c>
      <c r="B182" s="496"/>
      <c r="C182" s="497"/>
      <c r="D182" s="498"/>
      <c r="E182" s="498"/>
      <c r="F182" s="498"/>
      <c r="G182" s="498"/>
      <c r="H182" s="498"/>
      <c r="I182" s="498"/>
      <c r="J182" s="498"/>
      <c r="K182" s="498"/>
      <c r="L182" s="498"/>
      <c r="M182" s="117"/>
      <c r="N182" s="118"/>
    </row>
    <row r="183" spans="1:14" s="116" customFormat="1" ht="33.200000000000003" customHeight="1">
      <c r="A183" s="108">
        <v>86</v>
      </c>
      <c r="B183" s="108" t="str">
        <f>IF('User Information'!C96="", "", 'User Information'!C96)</f>
        <v/>
      </c>
      <c r="C183" s="108" t="str">
        <f>IF('User Information'!D96="", "", 'User Information'!D96)</f>
        <v/>
      </c>
      <c r="D183" s="109"/>
      <c r="E183" s="110" t="str">
        <f>IF('User Information'!E96="", "", 'User Information'!E96)</f>
        <v/>
      </c>
      <c r="F183" s="108" t="str">
        <f>IF('User Information'!F96="", "", 'User Information'!F96)</f>
        <v/>
      </c>
      <c r="G183" s="109"/>
      <c r="H183" s="111" t="str">
        <f>IF('User Information'!K96="", "", 'User Information'!K96)</f>
        <v/>
      </c>
      <c r="I183" s="112"/>
      <c r="J183" s="111" t="str">
        <f>IF('User Information'!H96="", "", 'User Information'!H96)</f>
        <v/>
      </c>
      <c r="K183" s="112"/>
      <c r="L183" s="113" t="str">
        <f>IF('User Information'!I96="", "", 'User Information'!I96)</f>
        <v/>
      </c>
      <c r="M183" s="119" t="s">
        <v>205</v>
      </c>
      <c r="N183" s="120" t="s">
        <v>206</v>
      </c>
    </row>
    <row r="184" spans="1:14" s="116" customFormat="1" ht="42" customHeight="1">
      <c r="A184" s="495" t="s">
        <v>207</v>
      </c>
      <c r="B184" s="496"/>
      <c r="C184" s="497"/>
      <c r="D184" s="498"/>
      <c r="E184" s="498"/>
      <c r="F184" s="498"/>
      <c r="G184" s="498"/>
      <c r="H184" s="498"/>
      <c r="I184" s="498"/>
      <c r="J184" s="498"/>
      <c r="K184" s="498"/>
      <c r="L184" s="498"/>
      <c r="M184" s="117"/>
      <c r="N184" s="118"/>
    </row>
    <row r="185" spans="1:14" s="116" customFormat="1" ht="33.200000000000003" customHeight="1">
      <c r="A185" s="108">
        <v>87</v>
      </c>
      <c r="B185" s="108" t="str">
        <f>IF('User Information'!C97="", "", 'User Information'!C97)</f>
        <v/>
      </c>
      <c r="C185" s="108" t="str">
        <f>IF('User Information'!D97="", "", 'User Information'!D97)</f>
        <v/>
      </c>
      <c r="D185" s="109"/>
      <c r="E185" s="110" t="str">
        <f>IF('User Information'!E97="", "", 'User Information'!E97)</f>
        <v/>
      </c>
      <c r="F185" s="108" t="str">
        <f>IF('User Information'!F97="", "", 'User Information'!F97)</f>
        <v/>
      </c>
      <c r="G185" s="109"/>
      <c r="H185" s="111" t="str">
        <f>IF('User Information'!K97="", "", 'User Information'!K97)</f>
        <v/>
      </c>
      <c r="I185" s="112"/>
      <c r="J185" s="111" t="str">
        <f>IF('User Information'!H97="", "", 'User Information'!H97)</f>
        <v/>
      </c>
      <c r="K185" s="112"/>
      <c r="L185" s="113" t="str">
        <f>IF('User Information'!I97="", "", 'User Information'!I97)</f>
        <v/>
      </c>
      <c r="M185" s="114" t="s">
        <v>205</v>
      </c>
      <c r="N185" s="115" t="s">
        <v>206</v>
      </c>
    </row>
    <row r="186" spans="1:14" s="116" customFormat="1" ht="42" customHeight="1">
      <c r="A186" s="495" t="s">
        <v>207</v>
      </c>
      <c r="B186" s="496"/>
      <c r="C186" s="497"/>
      <c r="D186" s="498"/>
      <c r="E186" s="498"/>
      <c r="F186" s="498"/>
      <c r="G186" s="498"/>
      <c r="H186" s="498"/>
      <c r="I186" s="498"/>
      <c r="J186" s="498"/>
      <c r="K186" s="498"/>
      <c r="L186" s="498"/>
      <c r="M186" s="117"/>
      <c r="N186" s="118"/>
    </row>
    <row r="187" spans="1:14" s="116" customFormat="1" ht="33.200000000000003" customHeight="1">
      <c r="A187" s="108">
        <v>88</v>
      </c>
      <c r="B187" s="108" t="str">
        <f>IF('User Information'!C98="", "", 'User Information'!C98)</f>
        <v/>
      </c>
      <c r="C187" s="108" t="str">
        <f>IF('User Information'!D98="", "", 'User Information'!D98)</f>
        <v/>
      </c>
      <c r="D187" s="109"/>
      <c r="E187" s="110" t="str">
        <f>IF('User Information'!E98="", "", 'User Information'!E98)</f>
        <v/>
      </c>
      <c r="F187" s="108" t="str">
        <f>IF('User Information'!F98="", "", 'User Information'!F98)</f>
        <v/>
      </c>
      <c r="G187" s="109"/>
      <c r="H187" s="111" t="str">
        <f>IF('User Information'!K98="", "", 'User Information'!K98)</f>
        <v/>
      </c>
      <c r="I187" s="112"/>
      <c r="J187" s="111" t="str">
        <f>IF('User Information'!H98="", "", 'User Information'!H98)</f>
        <v/>
      </c>
      <c r="K187" s="112"/>
      <c r="L187" s="113" t="str">
        <f>IF('User Information'!I98="", "", 'User Information'!I98)</f>
        <v/>
      </c>
      <c r="M187" s="119" t="s">
        <v>205</v>
      </c>
      <c r="N187" s="120" t="s">
        <v>206</v>
      </c>
    </row>
    <row r="188" spans="1:14" s="116" customFormat="1" ht="42" customHeight="1">
      <c r="A188" s="495" t="s">
        <v>207</v>
      </c>
      <c r="B188" s="496"/>
      <c r="C188" s="497"/>
      <c r="D188" s="498"/>
      <c r="E188" s="498"/>
      <c r="F188" s="498"/>
      <c r="G188" s="498"/>
      <c r="H188" s="498"/>
      <c r="I188" s="498"/>
      <c r="J188" s="498"/>
      <c r="K188" s="498"/>
      <c r="L188" s="498"/>
      <c r="M188" s="117"/>
      <c r="N188" s="118"/>
    </row>
    <row r="189" spans="1:14" s="116" customFormat="1" ht="33.200000000000003" customHeight="1">
      <c r="A189" s="108">
        <v>89</v>
      </c>
      <c r="B189" s="108" t="str">
        <f>IF('User Information'!C99="", "", 'User Information'!C99)</f>
        <v/>
      </c>
      <c r="C189" s="108" t="str">
        <f>IF('User Information'!D99="", "", 'User Information'!D99)</f>
        <v/>
      </c>
      <c r="D189" s="109"/>
      <c r="E189" s="110" t="str">
        <f>IF('User Information'!E99="", "", 'User Information'!E99)</f>
        <v/>
      </c>
      <c r="F189" s="108" t="str">
        <f>IF('User Information'!F99="", "", 'User Information'!F99)</f>
        <v/>
      </c>
      <c r="G189" s="109"/>
      <c r="H189" s="111" t="str">
        <f>IF('User Information'!K99="", "", 'User Information'!K99)</f>
        <v/>
      </c>
      <c r="I189" s="112"/>
      <c r="J189" s="111" t="str">
        <f>IF('User Information'!H99="", "", 'User Information'!H99)</f>
        <v/>
      </c>
      <c r="K189" s="112"/>
      <c r="L189" s="113" t="str">
        <f>IF('User Information'!I99="", "", 'User Information'!I99)</f>
        <v/>
      </c>
      <c r="M189" s="114" t="s">
        <v>205</v>
      </c>
      <c r="N189" s="115" t="s">
        <v>206</v>
      </c>
    </row>
    <row r="190" spans="1:14" s="116" customFormat="1" ht="42" customHeight="1">
      <c r="A190" s="495" t="s">
        <v>207</v>
      </c>
      <c r="B190" s="496"/>
      <c r="C190" s="497"/>
      <c r="D190" s="498"/>
      <c r="E190" s="498"/>
      <c r="F190" s="498"/>
      <c r="G190" s="498"/>
      <c r="H190" s="498"/>
      <c r="I190" s="498"/>
      <c r="J190" s="498"/>
      <c r="K190" s="498"/>
      <c r="L190" s="498"/>
      <c r="M190" s="117"/>
      <c r="N190" s="118"/>
    </row>
    <row r="191" spans="1:14" s="116" customFormat="1" ht="33.200000000000003" customHeight="1">
      <c r="A191" s="108">
        <v>90</v>
      </c>
      <c r="B191" s="108" t="str">
        <f>IF('User Information'!C100="", "", 'User Information'!C100)</f>
        <v/>
      </c>
      <c r="C191" s="108" t="str">
        <f>IF('User Information'!D100="", "", 'User Information'!D100)</f>
        <v/>
      </c>
      <c r="D191" s="109"/>
      <c r="E191" s="110" t="str">
        <f>IF('User Information'!E100="", "", 'User Information'!E100)</f>
        <v/>
      </c>
      <c r="F191" s="108" t="str">
        <f>IF('User Information'!F100="", "", 'User Information'!F100)</f>
        <v/>
      </c>
      <c r="G191" s="109"/>
      <c r="H191" s="111" t="str">
        <f>IF('User Information'!K100="", "", 'User Information'!K100)</f>
        <v/>
      </c>
      <c r="I191" s="112"/>
      <c r="J191" s="111" t="str">
        <f>IF('User Information'!H100="", "", 'User Information'!H100)</f>
        <v/>
      </c>
      <c r="K191" s="112"/>
      <c r="L191" s="113" t="str">
        <f>IF('User Information'!I100="", "", 'User Information'!I100)</f>
        <v/>
      </c>
      <c r="M191" s="119" t="s">
        <v>205</v>
      </c>
      <c r="N191" s="120" t="s">
        <v>206</v>
      </c>
    </row>
    <row r="192" spans="1:14" s="116" customFormat="1" ht="42" customHeight="1">
      <c r="A192" s="495" t="s">
        <v>207</v>
      </c>
      <c r="B192" s="496"/>
      <c r="C192" s="497"/>
      <c r="D192" s="498"/>
      <c r="E192" s="498"/>
      <c r="F192" s="498"/>
      <c r="G192" s="498"/>
      <c r="H192" s="498"/>
      <c r="I192" s="498"/>
      <c r="J192" s="498"/>
      <c r="K192" s="498"/>
      <c r="L192" s="498"/>
      <c r="M192" s="117"/>
      <c r="N192" s="118"/>
    </row>
    <row r="193" spans="1:14" s="116" customFormat="1" ht="33.200000000000003" customHeight="1">
      <c r="A193" s="108">
        <v>91</v>
      </c>
      <c r="B193" s="108" t="str">
        <f>IF('User Information'!C101="", "", 'User Information'!C101)</f>
        <v/>
      </c>
      <c r="C193" s="108" t="str">
        <f>IF('User Information'!D101="", "", 'User Information'!D101)</f>
        <v/>
      </c>
      <c r="D193" s="109"/>
      <c r="E193" s="110" t="str">
        <f>IF('User Information'!E101="", "", 'User Information'!E101)</f>
        <v/>
      </c>
      <c r="F193" s="108" t="str">
        <f>IF('User Information'!F101="", "", 'User Information'!F101)</f>
        <v/>
      </c>
      <c r="G193" s="109"/>
      <c r="H193" s="111" t="str">
        <f>IF('User Information'!K101="", "", 'User Information'!K101)</f>
        <v/>
      </c>
      <c r="I193" s="112"/>
      <c r="J193" s="111" t="str">
        <f>IF('User Information'!H101="", "", 'User Information'!H101)</f>
        <v/>
      </c>
      <c r="K193" s="112"/>
      <c r="L193" s="113" t="str">
        <f>IF('User Information'!I101="", "", 'User Information'!I101)</f>
        <v/>
      </c>
      <c r="M193" s="114" t="s">
        <v>205</v>
      </c>
      <c r="N193" s="115" t="s">
        <v>206</v>
      </c>
    </row>
    <row r="194" spans="1:14" s="116" customFormat="1" ht="42" customHeight="1">
      <c r="A194" s="495" t="s">
        <v>207</v>
      </c>
      <c r="B194" s="496"/>
      <c r="C194" s="497"/>
      <c r="D194" s="498"/>
      <c r="E194" s="498"/>
      <c r="F194" s="498"/>
      <c r="G194" s="498"/>
      <c r="H194" s="498"/>
      <c r="I194" s="498"/>
      <c r="J194" s="498"/>
      <c r="K194" s="498"/>
      <c r="L194" s="498"/>
      <c r="M194" s="117"/>
      <c r="N194" s="118"/>
    </row>
    <row r="195" spans="1:14" s="116" customFormat="1" ht="33.200000000000003" customHeight="1">
      <c r="A195" s="108">
        <v>92</v>
      </c>
      <c r="B195" s="108" t="str">
        <f>IF('User Information'!C102="", "", 'User Information'!C102)</f>
        <v/>
      </c>
      <c r="C195" s="108" t="str">
        <f>IF('User Information'!D102="", "", 'User Information'!D102)</f>
        <v/>
      </c>
      <c r="D195" s="109"/>
      <c r="E195" s="110" t="str">
        <f>IF('User Information'!E102="", "", 'User Information'!E102)</f>
        <v/>
      </c>
      <c r="F195" s="108" t="str">
        <f>IF('User Information'!F102="", "", 'User Information'!F102)</f>
        <v/>
      </c>
      <c r="G195" s="109"/>
      <c r="H195" s="111" t="str">
        <f>IF('User Information'!K102="", "", 'User Information'!K102)</f>
        <v/>
      </c>
      <c r="I195" s="112"/>
      <c r="J195" s="111" t="str">
        <f>IF('User Information'!H102="", "", 'User Information'!H102)</f>
        <v/>
      </c>
      <c r="K195" s="112"/>
      <c r="L195" s="113" t="str">
        <f>IF('User Information'!I102="", "", 'User Information'!I102)</f>
        <v/>
      </c>
      <c r="M195" s="119" t="s">
        <v>205</v>
      </c>
      <c r="N195" s="120" t="s">
        <v>206</v>
      </c>
    </row>
    <row r="196" spans="1:14" s="116" customFormat="1" ht="42" customHeight="1">
      <c r="A196" s="495" t="s">
        <v>207</v>
      </c>
      <c r="B196" s="496"/>
      <c r="C196" s="497"/>
      <c r="D196" s="498"/>
      <c r="E196" s="498"/>
      <c r="F196" s="498"/>
      <c r="G196" s="498"/>
      <c r="H196" s="498"/>
      <c r="I196" s="498"/>
      <c r="J196" s="498"/>
      <c r="K196" s="498"/>
      <c r="L196" s="498"/>
      <c r="M196" s="117"/>
      <c r="N196" s="118"/>
    </row>
    <row r="197" spans="1:14" s="116" customFormat="1" ht="33.200000000000003" customHeight="1">
      <c r="A197" s="108">
        <v>93</v>
      </c>
      <c r="B197" s="108" t="str">
        <f>IF('User Information'!C103="", "", 'User Information'!C103)</f>
        <v/>
      </c>
      <c r="C197" s="108" t="str">
        <f>IF('User Information'!D103="", "", 'User Information'!D103)</f>
        <v/>
      </c>
      <c r="D197" s="109"/>
      <c r="E197" s="110" t="str">
        <f>IF('User Information'!E103="", "", 'User Information'!E103)</f>
        <v/>
      </c>
      <c r="F197" s="108" t="str">
        <f>IF('User Information'!F103="", "", 'User Information'!F103)</f>
        <v/>
      </c>
      <c r="G197" s="109"/>
      <c r="H197" s="111" t="str">
        <f>IF('User Information'!K103="", "", 'User Information'!K103)</f>
        <v/>
      </c>
      <c r="I197" s="112"/>
      <c r="J197" s="111" t="str">
        <f>IF('User Information'!H103="", "", 'User Information'!H103)</f>
        <v/>
      </c>
      <c r="K197" s="112"/>
      <c r="L197" s="113" t="str">
        <f>IF('User Information'!I103="", "", 'User Information'!I103)</f>
        <v/>
      </c>
      <c r="M197" s="114" t="s">
        <v>205</v>
      </c>
      <c r="N197" s="115" t="s">
        <v>206</v>
      </c>
    </row>
    <row r="198" spans="1:14" s="116" customFormat="1" ht="42" customHeight="1">
      <c r="A198" s="495" t="s">
        <v>207</v>
      </c>
      <c r="B198" s="496"/>
      <c r="C198" s="497"/>
      <c r="D198" s="498"/>
      <c r="E198" s="498"/>
      <c r="F198" s="498"/>
      <c r="G198" s="498"/>
      <c r="H198" s="498"/>
      <c r="I198" s="498"/>
      <c r="J198" s="498"/>
      <c r="K198" s="498"/>
      <c r="L198" s="498"/>
      <c r="M198" s="117"/>
      <c r="N198" s="118"/>
    </row>
    <row r="199" spans="1:14" s="116" customFormat="1" ht="33.200000000000003" customHeight="1">
      <c r="A199" s="108">
        <v>94</v>
      </c>
      <c r="B199" s="108" t="str">
        <f>IF('User Information'!C104="", "", 'User Information'!C104)</f>
        <v/>
      </c>
      <c r="C199" s="108" t="str">
        <f>IF('User Information'!D104="", "", 'User Information'!D104)</f>
        <v/>
      </c>
      <c r="D199" s="109"/>
      <c r="E199" s="110" t="str">
        <f>IF('User Information'!E104="", "", 'User Information'!E104)</f>
        <v/>
      </c>
      <c r="F199" s="108" t="str">
        <f>IF('User Information'!F104="", "", 'User Information'!F104)</f>
        <v/>
      </c>
      <c r="G199" s="109"/>
      <c r="H199" s="111" t="str">
        <f>IF('User Information'!K104="", "", 'User Information'!K104)</f>
        <v/>
      </c>
      <c r="I199" s="112"/>
      <c r="J199" s="111" t="str">
        <f>IF('User Information'!H104="", "", 'User Information'!H104)</f>
        <v/>
      </c>
      <c r="K199" s="112"/>
      <c r="L199" s="113" t="str">
        <f>IF('User Information'!I104="", "", 'User Information'!I104)</f>
        <v/>
      </c>
      <c r="M199" s="119" t="s">
        <v>205</v>
      </c>
      <c r="N199" s="120" t="s">
        <v>206</v>
      </c>
    </row>
    <row r="200" spans="1:14" s="116" customFormat="1" ht="42" customHeight="1">
      <c r="A200" s="495" t="s">
        <v>207</v>
      </c>
      <c r="B200" s="496"/>
      <c r="C200" s="497"/>
      <c r="D200" s="498"/>
      <c r="E200" s="498"/>
      <c r="F200" s="498"/>
      <c r="G200" s="498"/>
      <c r="H200" s="498"/>
      <c r="I200" s="498"/>
      <c r="J200" s="498"/>
      <c r="K200" s="498"/>
      <c r="L200" s="498"/>
      <c r="M200" s="117"/>
      <c r="N200" s="118"/>
    </row>
    <row r="201" spans="1:14" s="116" customFormat="1" ht="33.200000000000003" customHeight="1">
      <c r="A201" s="108">
        <v>95</v>
      </c>
      <c r="B201" s="108" t="str">
        <f>IF('User Information'!C105="", "", 'User Information'!C105)</f>
        <v/>
      </c>
      <c r="C201" s="108" t="str">
        <f>IF('User Information'!D105="", "", 'User Information'!D105)</f>
        <v/>
      </c>
      <c r="D201" s="109"/>
      <c r="E201" s="110" t="str">
        <f>IF('User Information'!E105="", "", 'User Information'!E105)</f>
        <v/>
      </c>
      <c r="F201" s="108" t="str">
        <f>IF('User Information'!F105="", "", 'User Information'!F105)</f>
        <v/>
      </c>
      <c r="G201" s="109"/>
      <c r="H201" s="111" t="str">
        <f>IF('User Information'!K105="", "", 'User Information'!K105)</f>
        <v/>
      </c>
      <c r="I201" s="112"/>
      <c r="J201" s="111" t="str">
        <f>IF('User Information'!H105="", "", 'User Information'!H105)</f>
        <v/>
      </c>
      <c r="K201" s="112"/>
      <c r="L201" s="113" t="str">
        <f>IF('User Information'!I105="", "", 'User Information'!I105)</f>
        <v/>
      </c>
      <c r="M201" s="114" t="s">
        <v>205</v>
      </c>
      <c r="N201" s="115" t="s">
        <v>206</v>
      </c>
    </row>
    <row r="202" spans="1:14" s="116" customFormat="1" ht="42" customHeight="1">
      <c r="A202" s="495" t="s">
        <v>207</v>
      </c>
      <c r="B202" s="496"/>
      <c r="C202" s="497"/>
      <c r="D202" s="498"/>
      <c r="E202" s="498"/>
      <c r="F202" s="498"/>
      <c r="G202" s="498"/>
      <c r="H202" s="498"/>
      <c r="I202" s="498"/>
      <c r="J202" s="498"/>
      <c r="K202" s="498"/>
      <c r="L202" s="498"/>
      <c r="M202" s="117"/>
      <c r="N202" s="118"/>
    </row>
    <row r="203" spans="1:14" s="116" customFormat="1" ht="33.200000000000003" customHeight="1">
      <c r="A203" s="108">
        <v>96</v>
      </c>
      <c r="B203" s="108" t="str">
        <f>IF('User Information'!C106="", "", 'User Information'!C106)</f>
        <v/>
      </c>
      <c r="C203" s="108" t="str">
        <f>IF('User Information'!D106="", "", 'User Information'!D106)</f>
        <v/>
      </c>
      <c r="D203" s="109"/>
      <c r="E203" s="110" t="str">
        <f>IF('User Information'!E106="", "", 'User Information'!E106)</f>
        <v/>
      </c>
      <c r="F203" s="108" t="str">
        <f>IF('User Information'!F106="", "", 'User Information'!F106)</f>
        <v/>
      </c>
      <c r="G203" s="109"/>
      <c r="H203" s="111" t="str">
        <f>IF('User Information'!K106="", "", 'User Information'!K106)</f>
        <v/>
      </c>
      <c r="I203" s="112"/>
      <c r="J203" s="111" t="str">
        <f>IF('User Information'!H106="", "", 'User Information'!H106)</f>
        <v/>
      </c>
      <c r="K203" s="112"/>
      <c r="L203" s="113" t="str">
        <f>IF('User Information'!I106="", "", 'User Information'!I106)</f>
        <v/>
      </c>
      <c r="M203" s="119" t="s">
        <v>205</v>
      </c>
      <c r="N203" s="120" t="s">
        <v>206</v>
      </c>
    </row>
    <row r="204" spans="1:14" s="116" customFormat="1" ht="42" customHeight="1">
      <c r="A204" s="495" t="s">
        <v>207</v>
      </c>
      <c r="B204" s="496"/>
      <c r="C204" s="497"/>
      <c r="D204" s="498"/>
      <c r="E204" s="498"/>
      <c r="F204" s="498"/>
      <c r="G204" s="498"/>
      <c r="H204" s="498"/>
      <c r="I204" s="498"/>
      <c r="J204" s="498"/>
      <c r="K204" s="498"/>
      <c r="L204" s="498"/>
      <c r="M204" s="117"/>
      <c r="N204" s="118"/>
    </row>
    <row r="205" spans="1:14" s="116" customFormat="1" ht="33.200000000000003" customHeight="1">
      <c r="A205" s="108">
        <v>97</v>
      </c>
      <c r="B205" s="108" t="str">
        <f>IF('User Information'!C107="", "", 'User Information'!C107)</f>
        <v/>
      </c>
      <c r="C205" s="108" t="str">
        <f>IF('User Information'!D107="", "", 'User Information'!D107)</f>
        <v/>
      </c>
      <c r="D205" s="109"/>
      <c r="E205" s="110" t="str">
        <f>IF('User Information'!E107="", "", 'User Information'!E107)</f>
        <v/>
      </c>
      <c r="F205" s="108" t="str">
        <f>IF('User Information'!F107="", "", 'User Information'!F107)</f>
        <v/>
      </c>
      <c r="G205" s="109"/>
      <c r="H205" s="111" t="str">
        <f>IF('User Information'!K107="", "", 'User Information'!K107)</f>
        <v/>
      </c>
      <c r="I205" s="112"/>
      <c r="J205" s="111" t="str">
        <f>IF('User Information'!H107="", "", 'User Information'!H107)</f>
        <v/>
      </c>
      <c r="K205" s="112"/>
      <c r="L205" s="113" t="str">
        <f>IF('User Information'!I107="", "", 'User Information'!I107)</f>
        <v/>
      </c>
      <c r="M205" s="114" t="s">
        <v>205</v>
      </c>
      <c r="N205" s="115" t="s">
        <v>206</v>
      </c>
    </row>
    <row r="206" spans="1:14" s="116" customFormat="1" ht="42" customHeight="1">
      <c r="A206" s="495" t="s">
        <v>207</v>
      </c>
      <c r="B206" s="496"/>
      <c r="C206" s="497"/>
      <c r="D206" s="498"/>
      <c r="E206" s="498"/>
      <c r="F206" s="498"/>
      <c r="G206" s="498"/>
      <c r="H206" s="498"/>
      <c r="I206" s="498"/>
      <c r="J206" s="498"/>
      <c r="K206" s="498"/>
      <c r="L206" s="498"/>
      <c r="M206" s="117"/>
      <c r="N206" s="118"/>
    </row>
    <row r="207" spans="1:14" s="116" customFormat="1" ht="33.200000000000003" customHeight="1">
      <c r="A207" s="108">
        <v>98</v>
      </c>
      <c r="B207" s="108" t="str">
        <f>IF('User Information'!C108="", "", 'User Information'!C108)</f>
        <v/>
      </c>
      <c r="C207" s="108" t="str">
        <f>IF('User Information'!D108="", "", 'User Information'!D108)</f>
        <v/>
      </c>
      <c r="D207" s="109"/>
      <c r="E207" s="110" t="str">
        <f>IF('User Information'!E108="", "", 'User Information'!E108)</f>
        <v/>
      </c>
      <c r="F207" s="108" t="str">
        <f>IF('User Information'!F108="", "", 'User Information'!F108)</f>
        <v/>
      </c>
      <c r="G207" s="109"/>
      <c r="H207" s="111" t="str">
        <f>IF('User Information'!K108="", "", 'User Information'!K108)</f>
        <v/>
      </c>
      <c r="I207" s="112"/>
      <c r="J207" s="111" t="str">
        <f>IF('User Information'!H108="", "", 'User Information'!H108)</f>
        <v/>
      </c>
      <c r="K207" s="112"/>
      <c r="L207" s="113" t="str">
        <f>IF('User Information'!I108="", "", 'User Information'!I108)</f>
        <v/>
      </c>
      <c r="M207" s="119" t="s">
        <v>205</v>
      </c>
      <c r="N207" s="120" t="s">
        <v>206</v>
      </c>
    </row>
    <row r="208" spans="1:14" s="116" customFormat="1" ht="42" customHeight="1">
      <c r="A208" s="495" t="s">
        <v>207</v>
      </c>
      <c r="B208" s="496"/>
      <c r="C208" s="497"/>
      <c r="D208" s="498"/>
      <c r="E208" s="498"/>
      <c r="F208" s="498"/>
      <c r="G208" s="498"/>
      <c r="H208" s="498"/>
      <c r="I208" s="498"/>
      <c r="J208" s="498"/>
      <c r="K208" s="498"/>
      <c r="L208" s="498"/>
      <c r="M208" s="117"/>
      <c r="N208" s="118"/>
    </row>
    <row r="209" spans="1:14" s="116" customFormat="1" ht="33.200000000000003" customHeight="1">
      <c r="A209" s="108">
        <v>99</v>
      </c>
      <c r="B209" s="108" t="str">
        <f>IF('User Information'!C109="", "", 'User Information'!C109)</f>
        <v/>
      </c>
      <c r="C209" s="108" t="str">
        <f>IF('User Information'!D109="", "", 'User Information'!D109)</f>
        <v/>
      </c>
      <c r="D209" s="109"/>
      <c r="E209" s="110" t="str">
        <f>IF('User Information'!E109="", "", 'User Information'!E109)</f>
        <v/>
      </c>
      <c r="F209" s="108" t="str">
        <f>IF('User Information'!F109="", "", 'User Information'!F109)</f>
        <v/>
      </c>
      <c r="G209" s="109"/>
      <c r="H209" s="111" t="str">
        <f>IF('User Information'!K109="", "", 'User Information'!K109)</f>
        <v/>
      </c>
      <c r="I209" s="112"/>
      <c r="J209" s="111" t="str">
        <f>IF('User Information'!H109="", "", 'User Information'!H109)</f>
        <v/>
      </c>
      <c r="K209" s="112"/>
      <c r="L209" s="113" t="str">
        <f>IF('User Information'!I109="", "", 'User Information'!I109)</f>
        <v/>
      </c>
      <c r="M209" s="114" t="s">
        <v>205</v>
      </c>
      <c r="N209" s="115" t="s">
        <v>206</v>
      </c>
    </row>
    <row r="210" spans="1:14" s="116" customFormat="1" ht="42" customHeight="1">
      <c r="A210" s="495" t="s">
        <v>207</v>
      </c>
      <c r="B210" s="496"/>
      <c r="C210" s="497"/>
      <c r="D210" s="498"/>
      <c r="E210" s="498"/>
      <c r="F210" s="498"/>
      <c r="G210" s="498"/>
      <c r="H210" s="498"/>
      <c r="I210" s="498"/>
      <c r="J210" s="498"/>
      <c r="K210" s="498"/>
      <c r="L210" s="498"/>
      <c r="M210" s="117"/>
      <c r="N210" s="118"/>
    </row>
    <row r="211" spans="1:14" s="116" customFormat="1" ht="33.200000000000003" customHeight="1">
      <c r="A211" s="108">
        <v>100</v>
      </c>
      <c r="B211" s="108" t="str">
        <f>IF('User Information'!C110="", "", 'User Information'!C110)</f>
        <v/>
      </c>
      <c r="C211" s="108" t="str">
        <f>IF('User Information'!D110="", "", 'User Information'!D110)</f>
        <v/>
      </c>
      <c r="D211" s="109"/>
      <c r="E211" s="110" t="str">
        <f>IF('User Information'!E110="", "", 'User Information'!E110)</f>
        <v/>
      </c>
      <c r="F211" s="108" t="str">
        <f>IF('User Information'!F110="", "", 'User Information'!F110)</f>
        <v/>
      </c>
      <c r="G211" s="109"/>
      <c r="H211" s="111" t="str">
        <f>IF('User Information'!K110="", "", 'User Information'!K110)</f>
        <v/>
      </c>
      <c r="I211" s="112"/>
      <c r="J211" s="111" t="str">
        <f>IF('User Information'!H110="", "", 'User Information'!H110)</f>
        <v/>
      </c>
      <c r="K211" s="112"/>
      <c r="L211" s="113" t="str">
        <f>IF('User Information'!I110="", "", 'User Information'!I110)</f>
        <v/>
      </c>
      <c r="M211" s="119" t="s">
        <v>205</v>
      </c>
      <c r="N211" s="120" t="s">
        <v>206</v>
      </c>
    </row>
    <row r="212" spans="1:14" s="116" customFormat="1" ht="42" customHeight="1">
      <c r="A212" s="495" t="s">
        <v>207</v>
      </c>
      <c r="B212" s="496"/>
      <c r="C212" s="497"/>
      <c r="D212" s="498"/>
      <c r="E212" s="498"/>
      <c r="F212" s="498"/>
      <c r="G212" s="498"/>
      <c r="H212" s="498"/>
      <c r="I212" s="498"/>
      <c r="J212" s="498"/>
      <c r="K212" s="498"/>
      <c r="L212" s="498"/>
      <c r="M212" s="117"/>
      <c r="N212" s="118"/>
    </row>
    <row r="213" spans="1:14" s="116" customFormat="1" ht="33.200000000000003" customHeight="1">
      <c r="A213" s="108">
        <v>101</v>
      </c>
      <c r="B213" s="108" t="str">
        <f>IF('User Information'!C111="", "", 'User Information'!C111)</f>
        <v/>
      </c>
      <c r="C213" s="108" t="str">
        <f>IF('User Information'!D111="", "", 'User Information'!D111)</f>
        <v/>
      </c>
      <c r="D213" s="109"/>
      <c r="E213" s="110" t="str">
        <f>IF('User Information'!E111="", "", 'User Information'!E111)</f>
        <v/>
      </c>
      <c r="F213" s="108" t="str">
        <f>IF('User Information'!F111="", "", 'User Information'!F111)</f>
        <v/>
      </c>
      <c r="G213" s="109"/>
      <c r="H213" s="111" t="str">
        <f>IF('User Information'!K111="", "", 'User Information'!K111)</f>
        <v/>
      </c>
      <c r="I213" s="112"/>
      <c r="J213" s="111" t="str">
        <f>IF('User Information'!H111="", "", 'User Information'!H111)</f>
        <v/>
      </c>
      <c r="K213" s="112"/>
      <c r="L213" s="113" t="str">
        <f>IF('User Information'!I111="", "", 'User Information'!I111)</f>
        <v/>
      </c>
      <c r="M213" s="114" t="s">
        <v>205</v>
      </c>
      <c r="N213" s="115" t="s">
        <v>206</v>
      </c>
    </row>
    <row r="214" spans="1:14" s="116" customFormat="1" ht="42" customHeight="1">
      <c r="A214" s="495" t="s">
        <v>207</v>
      </c>
      <c r="B214" s="496"/>
      <c r="C214" s="497"/>
      <c r="D214" s="498"/>
      <c r="E214" s="498"/>
      <c r="F214" s="498"/>
      <c r="G214" s="498"/>
      <c r="H214" s="498"/>
      <c r="I214" s="498"/>
      <c r="J214" s="498"/>
      <c r="K214" s="498"/>
      <c r="L214" s="498"/>
      <c r="M214" s="117"/>
      <c r="N214" s="118"/>
    </row>
    <row r="215" spans="1:14" s="116" customFormat="1" ht="33.200000000000003" customHeight="1">
      <c r="A215" s="108">
        <v>102</v>
      </c>
      <c r="B215" s="108" t="str">
        <f>IF('User Information'!C112="", "", 'User Information'!C112)</f>
        <v/>
      </c>
      <c r="C215" s="108" t="str">
        <f>IF('User Information'!D112="", "", 'User Information'!D112)</f>
        <v/>
      </c>
      <c r="D215" s="109"/>
      <c r="E215" s="110" t="str">
        <f>IF('User Information'!E112="", "", 'User Information'!E112)</f>
        <v/>
      </c>
      <c r="F215" s="108" t="str">
        <f>IF('User Information'!F112="", "", 'User Information'!F112)</f>
        <v/>
      </c>
      <c r="G215" s="109"/>
      <c r="H215" s="111" t="str">
        <f>IF('User Information'!K112="", "", 'User Information'!K112)</f>
        <v/>
      </c>
      <c r="I215" s="112"/>
      <c r="J215" s="111" t="str">
        <f>IF('User Information'!H112="", "", 'User Information'!H112)</f>
        <v/>
      </c>
      <c r="K215" s="112"/>
      <c r="L215" s="113" t="str">
        <f>IF('User Information'!I112="", "", 'User Information'!I112)</f>
        <v/>
      </c>
      <c r="M215" s="119" t="s">
        <v>205</v>
      </c>
      <c r="N215" s="120" t="s">
        <v>206</v>
      </c>
    </row>
    <row r="216" spans="1:14" s="116" customFormat="1" ht="42" customHeight="1">
      <c r="A216" s="495" t="s">
        <v>207</v>
      </c>
      <c r="B216" s="496"/>
      <c r="C216" s="497"/>
      <c r="D216" s="498"/>
      <c r="E216" s="498"/>
      <c r="F216" s="498"/>
      <c r="G216" s="498"/>
      <c r="H216" s="498"/>
      <c r="I216" s="498"/>
      <c r="J216" s="498"/>
      <c r="K216" s="498"/>
      <c r="L216" s="498"/>
      <c r="M216" s="117"/>
      <c r="N216" s="118"/>
    </row>
    <row r="217" spans="1:14" s="116" customFormat="1" ht="33.200000000000003" customHeight="1">
      <c r="A217" s="108">
        <v>103</v>
      </c>
      <c r="B217" s="108" t="str">
        <f>IF('User Information'!C113="", "", 'User Information'!C113)</f>
        <v/>
      </c>
      <c r="C217" s="108" t="str">
        <f>IF('User Information'!D113="", "", 'User Information'!D113)</f>
        <v/>
      </c>
      <c r="D217" s="109"/>
      <c r="E217" s="110" t="str">
        <f>IF('User Information'!E113="", "", 'User Information'!E113)</f>
        <v/>
      </c>
      <c r="F217" s="108" t="str">
        <f>IF('User Information'!F113="", "", 'User Information'!F113)</f>
        <v/>
      </c>
      <c r="G217" s="109"/>
      <c r="H217" s="111" t="str">
        <f>IF('User Information'!K113="", "", 'User Information'!K113)</f>
        <v/>
      </c>
      <c r="I217" s="112"/>
      <c r="J217" s="111" t="str">
        <f>IF('User Information'!H113="", "", 'User Information'!H113)</f>
        <v/>
      </c>
      <c r="K217" s="112"/>
      <c r="L217" s="113" t="str">
        <f>IF('User Information'!I113="", "", 'User Information'!I113)</f>
        <v/>
      </c>
      <c r="M217" s="114" t="s">
        <v>205</v>
      </c>
      <c r="N217" s="115" t="s">
        <v>206</v>
      </c>
    </row>
    <row r="218" spans="1:14" s="116" customFormat="1" ht="42" customHeight="1">
      <c r="A218" s="495" t="s">
        <v>207</v>
      </c>
      <c r="B218" s="496"/>
      <c r="C218" s="497"/>
      <c r="D218" s="498"/>
      <c r="E218" s="498"/>
      <c r="F218" s="498"/>
      <c r="G218" s="498"/>
      <c r="H218" s="498"/>
      <c r="I218" s="498"/>
      <c r="J218" s="498"/>
      <c r="K218" s="498"/>
      <c r="L218" s="498"/>
      <c r="M218" s="117"/>
      <c r="N218" s="118"/>
    </row>
    <row r="219" spans="1:14" s="116" customFormat="1" ht="33.200000000000003" customHeight="1">
      <c r="A219" s="108">
        <v>104</v>
      </c>
      <c r="B219" s="108" t="str">
        <f>IF('User Information'!C114="", "", 'User Information'!C114)</f>
        <v/>
      </c>
      <c r="C219" s="108" t="str">
        <f>IF('User Information'!D114="", "", 'User Information'!D114)</f>
        <v/>
      </c>
      <c r="D219" s="109"/>
      <c r="E219" s="110" t="str">
        <f>IF('User Information'!E114="", "", 'User Information'!E114)</f>
        <v/>
      </c>
      <c r="F219" s="108" t="str">
        <f>IF('User Information'!F114="", "", 'User Information'!F114)</f>
        <v/>
      </c>
      <c r="G219" s="109"/>
      <c r="H219" s="111" t="str">
        <f>IF('User Information'!K114="", "", 'User Information'!K114)</f>
        <v/>
      </c>
      <c r="I219" s="112"/>
      <c r="J219" s="111" t="str">
        <f>IF('User Information'!H114="", "", 'User Information'!H114)</f>
        <v/>
      </c>
      <c r="K219" s="112"/>
      <c r="L219" s="113" t="str">
        <f>IF('User Information'!I114="", "", 'User Information'!I114)</f>
        <v/>
      </c>
      <c r="M219" s="119" t="s">
        <v>205</v>
      </c>
      <c r="N219" s="120" t="s">
        <v>206</v>
      </c>
    </row>
    <row r="220" spans="1:14" s="116" customFormat="1" ht="42" customHeight="1">
      <c r="A220" s="495" t="s">
        <v>207</v>
      </c>
      <c r="B220" s="496"/>
      <c r="C220" s="497"/>
      <c r="D220" s="498"/>
      <c r="E220" s="498"/>
      <c r="F220" s="498"/>
      <c r="G220" s="498"/>
      <c r="H220" s="498"/>
      <c r="I220" s="498"/>
      <c r="J220" s="498"/>
      <c r="K220" s="498"/>
      <c r="L220" s="498"/>
      <c r="M220" s="117"/>
      <c r="N220" s="118"/>
    </row>
    <row r="221" spans="1:14" s="116" customFormat="1" ht="33.200000000000003" customHeight="1">
      <c r="A221" s="108">
        <v>105</v>
      </c>
      <c r="B221" s="108" t="str">
        <f>IF('User Information'!C115="", "", 'User Information'!C115)</f>
        <v/>
      </c>
      <c r="C221" s="108" t="str">
        <f>IF('User Information'!D115="", "", 'User Information'!D115)</f>
        <v/>
      </c>
      <c r="D221" s="109"/>
      <c r="E221" s="110" t="str">
        <f>IF('User Information'!E115="", "", 'User Information'!E115)</f>
        <v/>
      </c>
      <c r="F221" s="108" t="str">
        <f>IF('User Information'!F115="", "", 'User Information'!F115)</f>
        <v/>
      </c>
      <c r="G221" s="109"/>
      <c r="H221" s="111" t="str">
        <f>IF('User Information'!K115="", "", 'User Information'!K115)</f>
        <v/>
      </c>
      <c r="I221" s="112"/>
      <c r="J221" s="111" t="str">
        <f>IF('User Information'!H115="", "", 'User Information'!H115)</f>
        <v/>
      </c>
      <c r="K221" s="112"/>
      <c r="L221" s="113" t="str">
        <f>IF('User Information'!I115="", "", 'User Information'!I115)</f>
        <v/>
      </c>
      <c r="M221" s="114" t="s">
        <v>205</v>
      </c>
      <c r="N221" s="115" t="s">
        <v>206</v>
      </c>
    </row>
    <row r="222" spans="1:14" s="116" customFormat="1" ht="42" customHeight="1">
      <c r="A222" s="495" t="s">
        <v>207</v>
      </c>
      <c r="B222" s="496"/>
      <c r="C222" s="497"/>
      <c r="D222" s="498"/>
      <c r="E222" s="498"/>
      <c r="F222" s="498"/>
      <c r="G222" s="498"/>
      <c r="H222" s="498"/>
      <c r="I222" s="498"/>
      <c r="J222" s="498"/>
      <c r="K222" s="498"/>
      <c r="L222" s="498"/>
      <c r="M222" s="117"/>
      <c r="N222" s="118"/>
    </row>
    <row r="223" spans="1:14" s="116" customFormat="1" ht="33.200000000000003" customHeight="1">
      <c r="A223" s="108">
        <v>106</v>
      </c>
      <c r="B223" s="108" t="str">
        <f>IF('User Information'!C116="", "", 'User Information'!C116)</f>
        <v/>
      </c>
      <c r="C223" s="108" t="str">
        <f>IF('User Information'!D116="", "", 'User Information'!D116)</f>
        <v/>
      </c>
      <c r="D223" s="109"/>
      <c r="E223" s="110" t="str">
        <f>IF('User Information'!E116="", "", 'User Information'!E116)</f>
        <v/>
      </c>
      <c r="F223" s="108" t="str">
        <f>IF('User Information'!F116="", "", 'User Information'!F116)</f>
        <v/>
      </c>
      <c r="G223" s="109"/>
      <c r="H223" s="111" t="str">
        <f>IF('User Information'!K116="", "", 'User Information'!K116)</f>
        <v/>
      </c>
      <c r="I223" s="112"/>
      <c r="J223" s="111" t="str">
        <f>IF('User Information'!H116="", "", 'User Information'!H116)</f>
        <v/>
      </c>
      <c r="K223" s="112"/>
      <c r="L223" s="113" t="str">
        <f>IF('User Information'!I116="", "", 'User Information'!I116)</f>
        <v/>
      </c>
      <c r="M223" s="119" t="s">
        <v>205</v>
      </c>
      <c r="N223" s="120" t="s">
        <v>206</v>
      </c>
    </row>
    <row r="224" spans="1:14" s="116" customFormat="1" ht="42" customHeight="1">
      <c r="A224" s="495" t="s">
        <v>207</v>
      </c>
      <c r="B224" s="496"/>
      <c r="C224" s="497"/>
      <c r="D224" s="498"/>
      <c r="E224" s="498"/>
      <c r="F224" s="498"/>
      <c r="G224" s="498"/>
      <c r="H224" s="498"/>
      <c r="I224" s="498"/>
      <c r="J224" s="498"/>
      <c r="K224" s="498"/>
      <c r="L224" s="498"/>
      <c r="M224" s="117"/>
      <c r="N224" s="118"/>
    </row>
    <row r="225" spans="1:14" s="116" customFormat="1" ht="33.200000000000003" customHeight="1">
      <c r="A225" s="108">
        <v>107</v>
      </c>
      <c r="B225" s="108" t="str">
        <f>IF('User Information'!C117="", "", 'User Information'!C117)</f>
        <v/>
      </c>
      <c r="C225" s="108" t="str">
        <f>IF('User Information'!D117="", "", 'User Information'!D117)</f>
        <v/>
      </c>
      <c r="D225" s="109"/>
      <c r="E225" s="110" t="str">
        <f>IF('User Information'!E117="", "", 'User Information'!E117)</f>
        <v/>
      </c>
      <c r="F225" s="108" t="str">
        <f>IF('User Information'!F117="", "", 'User Information'!F117)</f>
        <v/>
      </c>
      <c r="G225" s="109"/>
      <c r="H225" s="111" t="str">
        <f>IF('User Information'!K117="", "", 'User Information'!K117)</f>
        <v/>
      </c>
      <c r="I225" s="112"/>
      <c r="J225" s="111" t="str">
        <f>IF('User Information'!H117="", "", 'User Information'!H117)</f>
        <v/>
      </c>
      <c r="K225" s="112"/>
      <c r="L225" s="113" t="str">
        <f>IF('User Information'!I117="", "", 'User Information'!I117)</f>
        <v/>
      </c>
      <c r="M225" s="114" t="s">
        <v>205</v>
      </c>
      <c r="N225" s="115" t="s">
        <v>206</v>
      </c>
    </row>
    <row r="226" spans="1:14" s="116" customFormat="1" ht="42" customHeight="1">
      <c r="A226" s="495" t="s">
        <v>207</v>
      </c>
      <c r="B226" s="496"/>
      <c r="C226" s="497"/>
      <c r="D226" s="498"/>
      <c r="E226" s="498"/>
      <c r="F226" s="498"/>
      <c r="G226" s="498"/>
      <c r="H226" s="498"/>
      <c r="I226" s="498"/>
      <c r="J226" s="498"/>
      <c r="K226" s="498"/>
      <c r="L226" s="498"/>
      <c r="M226" s="117"/>
      <c r="N226" s="118"/>
    </row>
    <row r="227" spans="1:14" s="116" customFormat="1" ht="33.200000000000003" customHeight="1">
      <c r="A227" s="108">
        <v>108</v>
      </c>
      <c r="B227" s="108" t="str">
        <f>IF('User Information'!C118="", "", 'User Information'!C118)</f>
        <v/>
      </c>
      <c r="C227" s="108" t="str">
        <f>IF('User Information'!D118="", "", 'User Information'!D118)</f>
        <v/>
      </c>
      <c r="D227" s="109"/>
      <c r="E227" s="110" t="str">
        <f>IF('User Information'!E118="", "", 'User Information'!E118)</f>
        <v/>
      </c>
      <c r="F227" s="108" t="str">
        <f>IF('User Information'!F118="", "", 'User Information'!F118)</f>
        <v/>
      </c>
      <c r="G227" s="109"/>
      <c r="H227" s="111" t="str">
        <f>IF('User Information'!K118="", "", 'User Information'!K118)</f>
        <v/>
      </c>
      <c r="I227" s="112"/>
      <c r="J227" s="111" t="str">
        <f>IF('User Information'!H118="", "", 'User Information'!H118)</f>
        <v/>
      </c>
      <c r="K227" s="112"/>
      <c r="L227" s="113" t="str">
        <f>IF('User Information'!I118="", "", 'User Information'!I118)</f>
        <v/>
      </c>
      <c r="M227" s="119" t="s">
        <v>205</v>
      </c>
      <c r="N227" s="120" t="s">
        <v>206</v>
      </c>
    </row>
    <row r="228" spans="1:14" s="116" customFormat="1" ht="42" customHeight="1">
      <c r="A228" s="495" t="s">
        <v>207</v>
      </c>
      <c r="B228" s="496"/>
      <c r="C228" s="497"/>
      <c r="D228" s="498"/>
      <c r="E228" s="498"/>
      <c r="F228" s="498"/>
      <c r="G228" s="498"/>
      <c r="H228" s="498"/>
      <c r="I228" s="498"/>
      <c r="J228" s="498"/>
      <c r="K228" s="498"/>
      <c r="L228" s="498"/>
      <c r="M228" s="117"/>
      <c r="N228" s="118"/>
    </row>
    <row r="229" spans="1:14" s="116" customFormat="1" ht="33.200000000000003" customHeight="1">
      <c r="A229" s="108">
        <v>109</v>
      </c>
      <c r="B229" s="108" t="str">
        <f>IF('User Information'!C119="", "", 'User Information'!C119)</f>
        <v/>
      </c>
      <c r="C229" s="108" t="str">
        <f>IF('User Information'!D119="", "", 'User Information'!D119)</f>
        <v/>
      </c>
      <c r="D229" s="109"/>
      <c r="E229" s="110" t="str">
        <f>IF('User Information'!E119="", "", 'User Information'!E119)</f>
        <v/>
      </c>
      <c r="F229" s="108" t="str">
        <f>IF('User Information'!F119="", "", 'User Information'!F119)</f>
        <v/>
      </c>
      <c r="G229" s="109"/>
      <c r="H229" s="111" t="str">
        <f>IF('User Information'!K119="", "", 'User Information'!K119)</f>
        <v/>
      </c>
      <c r="I229" s="112"/>
      <c r="J229" s="111" t="str">
        <f>IF('User Information'!H119="", "", 'User Information'!H119)</f>
        <v/>
      </c>
      <c r="K229" s="112"/>
      <c r="L229" s="113" t="str">
        <f>IF('User Information'!I119="", "", 'User Information'!I119)</f>
        <v/>
      </c>
      <c r="M229" s="114" t="s">
        <v>205</v>
      </c>
      <c r="N229" s="115" t="s">
        <v>206</v>
      </c>
    </row>
    <row r="230" spans="1:14" s="116" customFormat="1" ht="42" customHeight="1">
      <c r="A230" s="495" t="s">
        <v>207</v>
      </c>
      <c r="B230" s="496"/>
      <c r="C230" s="497"/>
      <c r="D230" s="498"/>
      <c r="E230" s="498"/>
      <c r="F230" s="498"/>
      <c r="G230" s="498"/>
      <c r="H230" s="498"/>
      <c r="I230" s="498"/>
      <c r="J230" s="498"/>
      <c r="K230" s="498"/>
      <c r="L230" s="498"/>
      <c r="M230" s="117"/>
      <c r="N230" s="118"/>
    </row>
    <row r="231" spans="1:14" s="116" customFormat="1" ht="33.200000000000003" customHeight="1">
      <c r="A231" s="108">
        <v>110</v>
      </c>
      <c r="B231" s="108" t="str">
        <f>IF('User Information'!C120="", "", 'User Information'!C120)</f>
        <v/>
      </c>
      <c r="C231" s="108" t="str">
        <f>IF('User Information'!D120="", "", 'User Information'!D120)</f>
        <v/>
      </c>
      <c r="D231" s="109"/>
      <c r="E231" s="110" t="str">
        <f>IF('User Information'!E120="", "", 'User Information'!E120)</f>
        <v/>
      </c>
      <c r="F231" s="108" t="str">
        <f>IF('User Information'!F120="", "", 'User Information'!F120)</f>
        <v/>
      </c>
      <c r="G231" s="109"/>
      <c r="H231" s="111" t="str">
        <f>IF('User Information'!K120="", "", 'User Information'!K120)</f>
        <v/>
      </c>
      <c r="I231" s="112"/>
      <c r="J231" s="111" t="str">
        <f>IF('User Information'!H120="", "", 'User Information'!H120)</f>
        <v/>
      </c>
      <c r="K231" s="112"/>
      <c r="L231" s="113" t="str">
        <f>IF('User Information'!I120="", "", 'User Information'!I120)</f>
        <v/>
      </c>
      <c r="M231" s="119" t="s">
        <v>205</v>
      </c>
      <c r="N231" s="120" t="s">
        <v>206</v>
      </c>
    </row>
    <row r="232" spans="1:14" s="116" customFormat="1" ht="42" customHeight="1">
      <c r="A232" s="495" t="s">
        <v>207</v>
      </c>
      <c r="B232" s="496"/>
      <c r="C232" s="497"/>
      <c r="D232" s="498"/>
      <c r="E232" s="498"/>
      <c r="F232" s="498"/>
      <c r="G232" s="498"/>
      <c r="H232" s="498"/>
      <c r="I232" s="498"/>
      <c r="J232" s="498"/>
      <c r="K232" s="498"/>
      <c r="L232" s="498"/>
      <c r="M232" s="117"/>
      <c r="N232" s="118"/>
    </row>
    <row r="233" spans="1:14" s="116" customFormat="1" ht="33.200000000000003" customHeight="1">
      <c r="A233" s="108">
        <v>111</v>
      </c>
      <c r="B233" s="108" t="str">
        <f>IF('User Information'!C121="", "", 'User Information'!C121)</f>
        <v/>
      </c>
      <c r="C233" s="108" t="str">
        <f>IF('User Information'!D121="", "", 'User Information'!D121)</f>
        <v/>
      </c>
      <c r="D233" s="109"/>
      <c r="E233" s="110" t="str">
        <f>IF('User Information'!E121="", "", 'User Information'!E121)</f>
        <v/>
      </c>
      <c r="F233" s="108" t="str">
        <f>IF('User Information'!F121="", "", 'User Information'!F121)</f>
        <v/>
      </c>
      <c r="G233" s="109"/>
      <c r="H233" s="111" t="str">
        <f>IF('User Information'!K121="", "", 'User Information'!K121)</f>
        <v/>
      </c>
      <c r="I233" s="112"/>
      <c r="J233" s="111" t="str">
        <f>IF('User Information'!H121="", "", 'User Information'!H121)</f>
        <v/>
      </c>
      <c r="K233" s="112"/>
      <c r="L233" s="113" t="str">
        <f>IF('User Information'!I121="", "", 'User Information'!I121)</f>
        <v/>
      </c>
      <c r="M233" s="114" t="s">
        <v>205</v>
      </c>
      <c r="N233" s="115" t="s">
        <v>206</v>
      </c>
    </row>
    <row r="234" spans="1:14" s="116" customFormat="1" ht="42" customHeight="1">
      <c r="A234" s="495" t="s">
        <v>207</v>
      </c>
      <c r="B234" s="496"/>
      <c r="C234" s="497"/>
      <c r="D234" s="498"/>
      <c r="E234" s="498"/>
      <c r="F234" s="498"/>
      <c r="G234" s="498"/>
      <c r="H234" s="498"/>
      <c r="I234" s="498"/>
      <c r="J234" s="498"/>
      <c r="K234" s="498"/>
      <c r="L234" s="498"/>
      <c r="M234" s="117"/>
      <c r="N234" s="118"/>
    </row>
    <row r="235" spans="1:14" s="116" customFormat="1" ht="33.200000000000003" customHeight="1">
      <c r="A235" s="108">
        <v>112</v>
      </c>
      <c r="B235" s="108" t="str">
        <f>IF('User Information'!C122="", "", 'User Information'!C122)</f>
        <v/>
      </c>
      <c r="C235" s="108" t="str">
        <f>IF('User Information'!D122="", "", 'User Information'!D122)</f>
        <v/>
      </c>
      <c r="D235" s="109"/>
      <c r="E235" s="110" t="str">
        <f>IF('User Information'!E122="", "", 'User Information'!E122)</f>
        <v/>
      </c>
      <c r="F235" s="108" t="str">
        <f>IF('User Information'!F122="", "", 'User Information'!F122)</f>
        <v/>
      </c>
      <c r="G235" s="109"/>
      <c r="H235" s="111" t="str">
        <f>IF('User Information'!K122="", "", 'User Information'!K122)</f>
        <v/>
      </c>
      <c r="I235" s="112"/>
      <c r="J235" s="111" t="str">
        <f>IF('User Information'!H122="", "", 'User Information'!H122)</f>
        <v/>
      </c>
      <c r="K235" s="112"/>
      <c r="L235" s="113" t="str">
        <f>IF('User Information'!I122="", "", 'User Information'!I122)</f>
        <v/>
      </c>
      <c r="M235" s="119" t="s">
        <v>205</v>
      </c>
      <c r="N235" s="120" t="s">
        <v>206</v>
      </c>
    </row>
    <row r="236" spans="1:14" s="116" customFormat="1" ht="42" customHeight="1">
      <c r="A236" s="495" t="s">
        <v>207</v>
      </c>
      <c r="B236" s="496"/>
      <c r="C236" s="497"/>
      <c r="D236" s="498"/>
      <c r="E236" s="498"/>
      <c r="F236" s="498"/>
      <c r="G236" s="498"/>
      <c r="H236" s="498"/>
      <c r="I236" s="498"/>
      <c r="J236" s="498"/>
      <c r="K236" s="498"/>
      <c r="L236" s="498"/>
      <c r="M236" s="117"/>
      <c r="N236" s="118"/>
    </row>
    <row r="237" spans="1:14" s="116" customFormat="1" ht="33.200000000000003" customHeight="1">
      <c r="A237" s="108">
        <v>113</v>
      </c>
      <c r="B237" s="108" t="str">
        <f>IF('User Information'!C123="", "", 'User Information'!C123)</f>
        <v/>
      </c>
      <c r="C237" s="108" t="str">
        <f>IF('User Information'!D123="", "", 'User Information'!D123)</f>
        <v/>
      </c>
      <c r="D237" s="109"/>
      <c r="E237" s="110" t="str">
        <f>IF('User Information'!E123="", "", 'User Information'!E123)</f>
        <v/>
      </c>
      <c r="F237" s="108" t="str">
        <f>IF('User Information'!F123="", "", 'User Information'!F123)</f>
        <v/>
      </c>
      <c r="G237" s="109"/>
      <c r="H237" s="111" t="str">
        <f>IF('User Information'!K123="", "", 'User Information'!K123)</f>
        <v/>
      </c>
      <c r="I237" s="112"/>
      <c r="J237" s="111" t="str">
        <f>IF('User Information'!H123="", "", 'User Information'!H123)</f>
        <v/>
      </c>
      <c r="K237" s="112"/>
      <c r="L237" s="113" t="str">
        <f>IF('User Information'!I123="", "", 'User Information'!I123)</f>
        <v/>
      </c>
      <c r="M237" s="114" t="s">
        <v>205</v>
      </c>
      <c r="N237" s="115" t="s">
        <v>206</v>
      </c>
    </row>
    <row r="238" spans="1:14" s="116" customFormat="1" ht="42" customHeight="1">
      <c r="A238" s="495" t="s">
        <v>207</v>
      </c>
      <c r="B238" s="496"/>
      <c r="C238" s="497"/>
      <c r="D238" s="498"/>
      <c r="E238" s="498"/>
      <c r="F238" s="498"/>
      <c r="G238" s="498"/>
      <c r="H238" s="498"/>
      <c r="I238" s="498"/>
      <c r="J238" s="498"/>
      <c r="K238" s="498"/>
      <c r="L238" s="498"/>
      <c r="M238" s="117"/>
      <c r="N238" s="118"/>
    </row>
    <row r="239" spans="1:14" s="116" customFormat="1" ht="33.200000000000003" customHeight="1">
      <c r="A239" s="108">
        <v>114</v>
      </c>
      <c r="B239" s="108" t="str">
        <f>IF('User Information'!C124="", "", 'User Information'!C124)</f>
        <v/>
      </c>
      <c r="C239" s="108" t="str">
        <f>IF('User Information'!D124="", "", 'User Information'!D124)</f>
        <v/>
      </c>
      <c r="D239" s="109"/>
      <c r="E239" s="110" t="str">
        <f>IF('User Information'!E124="", "", 'User Information'!E124)</f>
        <v/>
      </c>
      <c r="F239" s="108" t="str">
        <f>IF('User Information'!F124="", "", 'User Information'!F124)</f>
        <v/>
      </c>
      <c r="G239" s="109"/>
      <c r="H239" s="111" t="str">
        <f>IF('User Information'!K124="", "", 'User Information'!K124)</f>
        <v/>
      </c>
      <c r="I239" s="112"/>
      <c r="J239" s="111" t="str">
        <f>IF('User Information'!H124="", "", 'User Information'!H124)</f>
        <v/>
      </c>
      <c r="K239" s="112"/>
      <c r="L239" s="113" t="str">
        <f>IF('User Information'!I124="", "", 'User Information'!I124)</f>
        <v/>
      </c>
      <c r="M239" s="119" t="s">
        <v>205</v>
      </c>
      <c r="N239" s="120" t="s">
        <v>206</v>
      </c>
    </row>
    <row r="240" spans="1:14" s="116" customFormat="1" ht="42" customHeight="1">
      <c r="A240" s="495" t="s">
        <v>207</v>
      </c>
      <c r="B240" s="496"/>
      <c r="C240" s="497"/>
      <c r="D240" s="498"/>
      <c r="E240" s="498"/>
      <c r="F240" s="498"/>
      <c r="G240" s="498"/>
      <c r="H240" s="498"/>
      <c r="I240" s="498"/>
      <c r="J240" s="498"/>
      <c r="K240" s="498"/>
      <c r="L240" s="498"/>
      <c r="M240" s="117"/>
      <c r="N240" s="118"/>
    </row>
    <row r="241" spans="1:14" s="116" customFormat="1" ht="33.200000000000003" customHeight="1">
      <c r="A241" s="108">
        <v>115</v>
      </c>
      <c r="B241" s="108" t="str">
        <f>IF('User Information'!C125="", "", 'User Information'!C125)</f>
        <v/>
      </c>
      <c r="C241" s="108" t="str">
        <f>IF('User Information'!D125="", "", 'User Information'!D125)</f>
        <v/>
      </c>
      <c r="D241" s="109"/>
      <c r="E241" s="110" t="str">
        <f>IF('User Information'!E125="", "", 'User Information'!E125)</f>
        <v/>
      </c>
      <c r="F241" s="108" t="str">
        <f>IF('User Information'!F125="", "", 'User Information'!F125)</f>
        <v/>
      </c>
      <c r="G241" s="109"/>
      <c r="H241" s="111" t="str">
        <f>IF('User Information'!K125="", "", 'User Information'!K125)</f>
        <v/>
      </c>
      <c r="I241" s="112"/>
      <c r="J241" s="111" t="str">
        <f>IF('User Information'!H125="", "", 'User Information'!H125)</f>
        <v/>
      </c>
      <c r="K241" s="112"/>
      <c r="L241" s="113" t="str">
        <f>IF('User Information'!I125="", "", 'User Information'!I125)</f>
        <v/>
      </c>
      <c r="M241" s="114" t="s">
        <v>205</v>
      </c>
      <c r="N241" s="115" t="s">
        <v>206</v>
      </c>
    </row>
    <row r="242" spans="1:14" s="116" customFormat="1" ht="42" customHeight="1">
      <c r="A242" s="495" t="s">
        <v>207</v>
      </c>
      <c r="B242" s="496"/>
      <c r="C242" s="497"/>
      <c r="D242" s="498"/>
      <c r="E242" s="498"/>
      <c r="F242" s="498"/>
      <c r="G242" s="498"/>
      <c r="H242" s="498"/>
      <c r="I242" s="498"/>
      <c r="J242" s="498"/>
      <c r="K242" s="498"/>
      <c r="L242" s="498"/>
      <c r="M242" s="117"/>
      <c r="N242" s="118"/>
    </row>
    <row r="243" spans="1:14" s="116" customFormat="1" ht="33.200000000000003" customHeight="1">
      <c r="A243" s="108">
        <v>116</v>
      </c>
      <c r="B243" s="108" t="str">
        <f>IF('User Information'!C126="", "", 'User Information'!C126)</f>
        <v/>
      </c>
      <c r="C243" s="108" t="str">
        <f>IF('User Information'!D126="", "", 'User Information'!D126)</f>
        <v/>
      </c>
      <c r="D243" s="109"/>
      <c r="E243" s="110" t="str">
        <f>IF('User Information'!E126="", "", 'User Information'!E126)</f>
        <v/>
      </c>
      <c r="F243" s="108" t="str">
        <f>IF('User Information'!F126="", "", 'User Information'!F126)</f>
        <v/>
      </c>
      <c r="G243" s="109"/>
      <c r="H243" s="111" t="str">
        <f>IF('User Information'!K126="", "", 'User Information'!K126)</f>
        <v/>
      </c>
      <c r="I243" s="112"/>
      <c r="J243" s="111" t="str">
        <f>IF('User Information'!H126="", "", 'User Information'!H126)</f>
        <v/>
      </c>
      <c r="K243" s="112"/>
      <c r="L243" s="113" t="str">
        <f>IF('User Information'!I126="", "", 'User Information'!I126)</f>
        <v/>
      </c>
      <c r="M243" s="119" t="s">
        <v>205</v>
      </c>
      <c r="N243" s="120" t="s">
        <v>206</v>
      </c>
    </row>
    <row r="244" spans="1:14" s="116" customFormat="1" ht="42" customHeight="1">
      <c r="A244" s="495" t="s">
        <v>207</v>
      </c>
      <c r="B244" s="496"/>
      <c r="C244" s="497"/>
      <c r="D244" s="498"/>
      <c r="E244" s="498"/>
      <c r="F244" s="498"/>
      <c r="G244" s="498"/>
      <c r="H244" s="498"/>
      <c r="I244" s="498"/>
      <c r="J244" s="498"/>
      <c r="K244" s="498"/>
      <c r="L244" s="498"/>
      <c r="M244" s="117"/>
      <c r="N244" s="118"/>
    </row>
    <row r="245" spans="1:14" s="116" customFormat="1" ht="33.200000000000003" customHeight="1">
      <c r="A245" s="108">
        <v>117</v>
      </c>
      <c r="B245" s="108" t="str">
        <f>IF('User Information'!C127="", "", 'User Information'!C127)</f>
        <v/>
      </c>
      <c r="C245" s="108" t="str">
        <f>IF('User Information'!D127="", "", 'User Information'!D127)</f>
        <v/>
      </c>
      <c r="D245" s="109"/>
      <c r="E245" s="110" t="str">
        <f>IF('User Information'!E127="", "", 'User Information'!E127)</f>
        <v/>
      </c>
      <c r="F245" s="108" t="str">
        <f>IF('User Information'!F127="", "", 'User Information'!F127)</f>
        <v/>
      </c>
      <c r="G245" s="109"/>
      <c r="H245" s="111" t="str">
        <f>IF('User Information'!K127="", "", 'User Information'!K127)</f>
        <v/>
      </c>
      <c r="I245" s="112"/>
      <c r="J245" s="111" t="str">
        <f>IF('User Information'!H127="", "", 'User Information'!H127)</f>
        <v/>
      </c>
      <c r="K245" s="112"/>
      <c r="L245" s="113" t="str">
        <f>IF('User Information'!I127="", "", 'User Information'!I127)</f>
        <v/>
      </c>
      <c r="M245" s="114" t="s">
        <v>205</v>
      </c>
      <c r="N245" s="115" t="s">
        <v>206</v>
      </c>
    </row>
    <row r="246" spans="1:14" s="116" customFormat="1" ht="42" customHeight="1">
      <c r="A246" s="495" t="s">
        <v>207</v>
      </c>
      <c r="B246" s="496"/>
      <c r="C246" s="497"/>
      <c r="D246" s="498"/>
      <c r="E246" s="498"/>
      <c r="F246" s="498"/>
      <c r="G246" s="498"/>
      <c r="H246" s="498"/>
      <c r="I246" s="498"/>
      <c r="J246" s="498"/>
      <c r="K246" s="498"/>
      <c r="L246" s="498"/>
      <c r="M246" s="117"/>
      <c r="N246" s="118"/>
    </row>
    <row r="247" spans="1:14" s="116" customFormat="1" ht="33.200000000000003" customHeight="1">
      <c r="A247" s="108">
        <v>118</v>
      </c>
      <c r="B247" s="108" t="str">
        <f>IF('User Information'!C128="", "", 'User Information'!C128)</f>
        <v/>
      </c>
      <c r="C247" s="108" t="str">
        <f>IF('User Information'!D128="", "", 'User Information'!D128)</f>
        <v/>
      </c>
      <c r="D247" s="109"/>
      <c r="E247" s="110" t="str">
        <f>IF('User Information'!E128="", "", 'User Information'!E128)</f>
        <v/>
      </c>
      <c r="F247" s="108" t="str">
        <f>IF('User Information'!F128="", "", 'User Information'!F128)</f>
        <v/>
      </c>
      <c r="G247" s="109"/>
      <c r="H247" s="111" t="str">
        <f>IF('User Information'!K128="", "", 'User Information'!K128)</f>
        <v/>
      </c>
      <c r="I247" s="112"/>
      <c r="J247" s="111" t="str">
        <f>IF('User Information'!H128="", "", 'User Information'!H128)</f>
        <v/>
      </c>
      <c r="K247" s="112"/>
      <c r="L247" s="113" t="str">
        <f>IF('User Information'!I128="", "", 'User Information'!I128)</f>
        <v/>
      </c>
      <c r="M247" s="119" t="s">
        <v>205</v>
      </c>
      <c r="N247" s="120" t="s">
        <v>206</v>
      </c>
    </row>
    <row r="248" spans="1:14" s="116" customFormat="1" ht="42" customHeight="1">
      <c r="A248" s="495" t="s">
        <v>207</v>
      </c>
      <c r="B248" s="496"/>
      <c r="C248" s="497"/>
      <c r="D248" s="498"/>
      <c r="E248" s="498"/>
      <c r="F248" s="498"/>
      <c r="G248" s="498"/>
      <c r="H248" s="498"/>
      <c r="I248" s="498"/>
      <c r="J248" s="498"/>
      <c r="K248" s="498"/>
      <c r="L248" s="498"/>
      <c r="M248" s="117"/>
      <c r="N248" s="118"/>
    </row>
    <row r="249" spans="1:14" s="116" customFormat="1" ht="33.200000000000003" customHeight="1">
      <c r="A249" s="108">
        <v>119</v>
      </c>
      <c r="B249" s="108" t="str">
        <f>IF('User Information'!C129="", "", 'User Information'!C129)</f>
        <v/>
      </c>
      <c r="C249" s="108" t="str">
        <f>IF('User Information'!D129="", "", 'User Information'!D129)</f>
        <v/>
      </c>
      <c r="D249" s="109"/>
      <c r="E249" s="110" t="str">
        <f>IF('User Information'!E129="", "", 'User Information'!E129)</f>
        <v/>
      </c>
      <c r="F249" s="108" t="str">
        <f>IF('User Information'!F129="", "", 'User Information'!F129)</f>
        <v/>
      </c>
      <c r="G249" s="109"/>
      <c r="H249" s="111" t="str">
        <f>IF('User Information'!K129="", "", 'User Information'!K129)</f>
        <v/>
      </c>
      <c r="I249" s="112"/>
      <c r="J249" s="111" t="str">
        <f>IF('User Information'!H129="", "", 'User Information'!H129)</f>
        <v/>
      </c>
      <c r="K249" s="112"/>
      <c r="L249" s="113" t="str">
        <f>IF('User Information'!I129="", "", 'User Information'!I129)</f>
        <v/>
      </c>
      <c r="M249" s="114" t="s">
        <v>205</v>
      </c>
      <c r="N249" s="115" t="s">
        <v>206</v>
      </c>
    </row>
    <row r="250" spans="1:14" s="116" customFormat="1" ht="42" customHeight="1">
      <c r="A250" s="495" t="s">
        <v>207</v>
      </c>
      <c r="B250" s="496"/>
      <c r="C250" s="497"/>
      <c r="D250" s="498"/>
      <c r="E250" s="498"/>
      <c r="F250" s="498"/>
      <c r="G250" s="498"/>
      <c r="H250" s="498"/>
      <c r="I250" s="498"/>
      <c r="J250" s="498"/>
      <c r="K250" s="498"/>
      <c r="L250" s="498"/>
      <c r="M250" s="117"/>
      <c r="N250" s="118"/>
    </row>
    <row r="251" spans="1:14" s="116" customFormat="1" ht="33.200000000000003" customHeight="1">
      <c r="A251" s="108">
        <v>120</v>
      </c>
      <c r="B251" s="108" t="str">
        <f>IF('User Information'!C130="", "", 'User Information'!C130)</f>
        <v/>
      </c>
      <c r="C251" s="108" t="str">
        <f>IF('User Information'!D130="", "", 'User Information'!D130)</f>
        <v/>
      </c>
      <c r="D251" s="109"/>
      <c r="E251" s="110" t="str">
        <f>IF('User Information'!E130="", "", 'User Information'!E130)</f>
        <v/>
      </c>
      <c r="F251" s="108" t="str">
        <f>IF('User Information'!F130="", "", 'User Information'!F130)</f>
        <v/>
      </c>
      <c r="G251" s="109"/>
      <c r="H251" s="111" t="str">
        <f>IF('User Information'!K130="", "", 'User Information'!K130)</f>
        <v/>
      </c>
      <c r="I251" s="112"/>
      <c r="J251" s="111" t="str">
        <f>IF('User Information'!H130="", "", 'User Information'!H130)</f>
        <v/>
      </c>
      <c r="K251" s="112"/>
      <c r="L251" s="113" t="str">
        <f>IF('User Information'!I130="", "", 'User Information'!I130)</f>
        <v/>
      </c>
      <c r="M251" s="119" t="s">
        <v>205</v>
      </c>
      <c r="N251" s="120" t="s">
        <v>206</v>
      </c>
    </row>
    <row r="252" spans="1:14" s="116" customFormat="1" ht="42" customHeight="1">
      <c r="A252" s="495" t="s">
        <v>207</v>
      </c>
      <c r="B252" s="496"/>
      <c r="C252" s="497"/>
      <c r="D252" s="498"/>
      <c r="E252" s="498"/>
      <c r="F252" s="498"/>
      <c r="G252" s="498"/>
      <c r="H252" s="498"/>
      <c r="I252" s="498"/>
      <c r="J252" s="498"/>
      <c r="K252" s="498"/>
      <c r="L252" s="498"/>
      <c r="M252" s="117"/>
      <c r="N252" s="118"/>
    </row>
    <row r="253" spans="1:14" s="116" customFormat="1" ht="33.200000000000003" customHeight="1">
      <c r="A253" s="108">
        <v>121</v>
      </c>
      <c r="B253" s="108" t="str">
        <f>IF('User Information'!C131="", "", 'User Information'!C131)</f>
        <v/>
      </c>
      <c r="C253" s="108" t="str">
        <f>IF('User Information'!D131="", "", 'User Information'!D131)</f>
        <v/>
      </c>
      <c r="D253" s="109"/>
      <c r="E253" s="110" t="str">
        <f>IF('User Information'!E131="", "", 'User Information'!E131)</f>
        <v/>
      </c>
      <c r="F253" s="108" t="str">
        <f>IF('User Information'!F131="", "", 'User Information'!F131)</f>
        <v/>
      </c>
      <c r="G253" s="109"/>
      <c r="H253" s="111" t="str">
        <f>IF('User Information'!K131="", "", 'User Information'!K131)</f>
        <v/>
      </c>
      <c r="I253" s="112"/>
      <c r="J253" s="111" t="str">
        <f>IF('User Information'!H131="", "", 'User Information'!H131)</f>
        <v/>
      </c>
      <c r="K253" s="112"/>
      <c r="L253" s="113" t="str">
        <f>IF('User Information'!I131="", "", 'User Information'!I131)</f>
        <v/>
      </c>
      <c r="M253" s="114" t="s">
        <v>205</v>
      </c>
      <c r="N253" s="115" t="s">
        <v>206</v>
      </c>
    </row>
    <row r="254" spans="1:14" s="116" customFormat="1" ht="42" customHeight="1">
      <c r="A254" s="495" t="s">
        <v>207</v>
      </c>
      <c r="B254" s="496"/>
      <c r="C254" s="497"/>
      <c r="D254" s="498"/>
      <c r="E254" s="498"/>
      <c r="F254" s="498"/>
      <c r="G254" s="498"/>
      <c r="H254" s="498"/>
      <c r="I254" s="498"/>
      <c r="J254" s="498"/>
      <c r="K254" s="498"/>
      <c r="L254" s="498"/>
      <c r="M254" s="117"/>
      <c r="N254" s="118"/>
    </row>
    <row r="255" spans="1:14" s="116" customFormat="1" ht="33.200000000000003" customHeight="1">
      <c r="A255" s="108">
        <v>122</v>
      </c>
      <c r="B255" s="108" t="str">
        <f>IF('User Information'!C132="", "", 'User Information'!C132)</f>
        <v/>
      </c>
      <c r="C255" s="108" t="str">
        <f>IF('User Information'!D132="", "", 'User Information'!D132)</f>
        <v/>
      </c>
      <c r="D255" s="109"/>
      <c r="E255" s="110" t="str">
        <f>IF('User Information'!E132="", "", 'User Information'!E132)</f>
        <v/>
      </c>
      <c r="F255" s="108" t="str">
        <f>IF('User Information'!F132="", "", 'User Information'!F132)</f>
        <v/>
      </c>
      <c r="G255" s="109"/>
      <c r="H255" s="111" t="str">
        <f>IF('User Information'!K132="", "", 'User Information'!K132)</f>
        <v/>
      </c>
      <c r="I255" s="112"/>
      <c r="J255" s="111" t="str">
        <f>IF('User Information'!H132="", "", 'User Information'!H132)</f>
        <v/>
      </c>
      <c r="K255" s="112"/>
      <c r="L255" s="113" t="str">
        <f>IF('User Information'!I132="", "", 'User Information'!I132)</f>
        <v/>
      </c>
      <c r="M255" s="119" t="s">
        <v>205</v>
      </c>
      <c r="N255" s="120" t="s">
        <v>206</v>
      </c>
    </row>
    <row r="256" spans="1:14" s="116" customFormat="1" ht="42" customHeight="1">
      <c r="A256" s="495" t="s">
        <v>207</v>
      </c>
      <c r="B256" s="496"/>
      <c r="C256" s="497"/>
      <c r="D256" s="498"/>
      <c r="E256" s="498"/>
      <c r="F256" s="498"/>
      <c r="G256" s="498"/>
      <c r="H256" s="498"/>
      <c r="I256" s="498"/>
      <c r="J256" s="498"/>
      <c r="K256" s="498"/>
      <c r="L256" s="498"/>
      <c r="M256" s="117"/>
      <c r="N256" s="118"/>
    </row>
    <row r="257" spans="1:14" s="116" customFormat="1" ht="33.200000000000003" customHeight="1">
      <c r="A257" s="108">
        <v>123</v>
      </c>
      <c r="B257" s="108" t="str">
        <f>IF('User Information'!C133="", "", 'User Information'!C133)</f>
        <v/>
      </c>
      <c r="C257" s="108" t="str">
        <f>IF('User Information'!D133="", "", 'User Information'!D133)</f>
        <v/>
      </c>
      <c r="D257" s="109"/>
      <c r="E257" s="110" t="str">
        <f>IF('User Information'!E133="", "", 'User Information'!E133)</f>
        <v/>
      </c>
      <c r="F257" s="108" t="str">
        <f>IF('User Information'!F133="", "", 'User Information'!F133)</f>
        <v/>
      </c>
      <c r="G257" s="109"/>
      <c r="H257" s="111" t="str">
        <f>IF('User Information'!K133="", "", 'User Information'!K133)</f>
        <v/>
      </c>
      <c r="I257" s="112"/>
      <c r="J257" s="111" t="str">
        <f>IF('User Information'!H133="", "", 'User Information'!H133)</f>
        <v/>
      </c>
      <c r="K257" s="112"/>
      <c r="L257" s="113" t="str">
        <f>IF('User Information'!I133="", "", 'User Information'!I133)</f>
        <v/>
      </c>
      <c r="M257" s="114" t="s">
        <v>205</v>
      </c>
      <c r="N257" s="115" t="s">
        <v>206</v>
      </c>
    </row>
    <row r="258" spans="1:14" s="116" customFormat="1" ht="42" customHeight="1">
      <c r="A258" s="495" t="s">
        <v>207</v>
      </c>
      <c r="B258" s="496"/>
      <c r="C258" s="497"/>
      <c r="D258" s="498"/>
      <c r="E258" s="498"/>
      <c r="F258" s="498"/>
      <c r="G258" s="498"/>
      <c r="H258" s="498"/>
      <c r="I258" s="498"/>
      <c r="J258" s="498"/>
      <c r="K258" s="498"/>
      <c r="L258" s="498"/>
      <c r="M258" s="117"/>
      <c r="N258" s="118"/>
    </row>
    <row r="259" spans="1:14" s="116" customFormat="1" ht="33.200000000000003" customHeight="1">
      <c r="A259" s="108">
        <v>124</v>
      </c>
      <c r="B259" s="108" t="str">
        <f>IF('User Information'!C134="", "", 'User Information'!C134)</f>
        <v/>
      </c>
      <c r="C259" s="108" t="str">
        <f>IF('User Information'!D134="", "", 'User Information'!D134)</f>
        <v/>
      </c>
      <c r="D259" s="109"/>
      <c r="E259" s="110" t="str">
        <f>IF('User Information'!E134="", "", 'User Information'!E134)</f>
        <v/>
      </c>
      <c r="F259" s="108" t="str">
        <f>IF('User Information'!F134="", "", 'User Information'!F134)</f>
        <v/>
      </c>
      <c r="G259" s="109"/>
      <c r="H259" s="111" t="str">
        <f>IF('User Information'!K134="", "", 'User Information'!K134)</f>
        <v/>
      </c>
      <c r="I259" s="112"/>
      <c r="J259" s="111" t="str">
        <f>IF('User Information'!H134="", "", 'User Information'!H134)</f>
        <v/>
      </c>
      <c r="K259" s="112"/>
      <c r="L259" s="113" t="str">
        <f>IF('User Information'!I134="", "", 'User Information'!I134)</f>
        <v/>
      </c>
      <c r="M259" s="119" t="s">
        <v>205</v>
      </c>
      <c r="N259" s="120" t="s">
        <v>206</v>
      </c>
    </row>
    <row r="260" spans="1:14" s="116" customFormat="1" ht="42" customHeight="1">
      <c r="A260" s="495" t="s">
        <v>207</v>
      </c>
      <c r="B260" s="496"/>
      <c r="C260" s="497"/>
      <c r="D260" s="498"/>
      <c r="E260" s="498"/>
      <c r="F260" s="498"/>
      <c r="G260" s="498"/>
      <c r="H260" s="498"/>
      <c r="I260" s="498"/>
      <c r="J260" s="498"/>
      <c r="K260" s="498"/>
      <c r="L260" s="498"/>
      <c r="M260" s="117"/>
      <c r="N260" s="118"/>
    </row>
    <row r="261" spans="1:14" s="116" customFormat="1" ht="33.200000000000003" customHeight="1">
      <c r="A261" s="108">
        <v>125</v>
      </c>
      <c r="B261" s="108" t="str">
        <f>IF('User Information'!C135="", "", 'User Information'!C135)</f>
        <v/>
      </c>
      <c r="C261" s="108" t="str">
        <f>IF('User Information'!D135="", "", 'User Information'!D135)</f>
        <v/>
      </c>
      <c r="D261" s="109"/>
      <c r="E261" s="110" t="str">
        <f>IF('User Information'!E135="", "", 'User Information'!E135)</f>
        <v/>
      </c>
      <c r="F261" s="108" t="str">
        <f>IF('User Information'!F135="", "", 'User Information'!F135)</f>
        <v/>
      </c>
      <c r="G261" s="109"/>
      <c r="H261" s="111" t="str">
        <f>IF('User Information'!K135="", "", 'User Information'!K135)</f>
        <v/>
      </c>
      <c r="I261" s="112"/>
      <c r="J261" s="111" t="str">
        <f>IF('User Information'!H135="", "", 'User Information'!H135)</f>
        <v/>
      </c>
      <c r="K261" s="112"/>
      <c r="L261" s="113" t="str">
        <f>IF('User Information'!I135="", "", 'User Information'!I135)</f>
        <v/>
      </c>
      <c r="M261" s="114" t="s">
        <v>205</v>
      </c>
      <c r="N261" s="115" t="s">
        <v>206</v>
      </c>
    </row>
    <row r="262" spans="1:14" s="116" customFormat="1" ht="42" customHeight="1">
      <c r="A262" s="495" t="s">
        <v>207</v>
      </c>
      <c r="B262" s="496"/>
      <c r="C262" s="497"/>
      <c r="D262" s="498"/>
      <c r="E262" s="498"/>
      <c r="F262" s="498"/>
      <c r="G262" s="498"/>
      <c r="H262" s="498"/>
      <c r="I262" s="498"/>
      <c r="J262" s="498"/>
      <c r="K262" s="498"/>
      <c r="L262" s="498"/>
      <c r="M262" s="117"/>
      <c r="N262" s="118"/>
    </row>
    <row r="263" spans="1:14" s="116" customFormat="1" ht="33.200000000000003" customHeight="1">
      <c r="A263" s="108">
        <v>126</v>
      </c>
      <c r="B263" s="108" t="str">
        <f>IF('User Information'!C136="", "", 'User Information'!C136)</f>
        <v/>
      </c>
      <c r="C263" s="108" t="str">
        <f>IF('User Information'!D136="", "", 'User Information'!D136)</f>
        <v/>
      </c>
      <c r="D263" s="109"/>
      <c r="E263" s="110" t="str">
        <f>IF('User Information'!E136="", "", 'User Information'!E136)</f>
        <v/>
      </c>
      <c r="F263" s="108" t="str">
        <f>IF('User Information'!F136="", "", 'User Information'!F136)</f>
        <v/>
      </c>
      <c r="G263" s="109"/>
      <c r="H263" s="111" t="str">
        <f>IF('User Information'!K136="", "", 'User Information'!K136)</f>
        <v/>
      </c>
      <c r="I263" s="112"/>
      <c r="J263" s="111" t="str">
        <f>IF('User Information'!H136="", "", 'User Information'!H136)</f>
        <v/>
      </c>
      <c r="K263" s="112"/>
      <c r="L263" s="113" t="str">
        <f>IF('User Information'!I136="", "", 'User Information'!I136)</f>
        <v/>
      </c>
      <c r="M263" s="119" t="s">
        <v>205</v>
      </c>
      <c r="N263" s="120" t="s">
        <v>206</v>
      </c>
    </row>
    <row r="264" spans="1:14" s="116" customFormat="1" ht="42" customHeight="1">
      <c r="A264" s="495" t="s">
        <v>207</v>
      </c>
      <c r="B264" s="496"/>
      <c r="C264" s="497"/>
      <c r="D264" s="498"/>
      <c r="E264" s="498"/>
      <c r="F264" s="498"/>
      <c r="G264" s="498"/>
      <c r="H264" s="498"/>
      <c r="I264" s="498"/>
      <c r="J264" s="498"/>
      <c r="K264" s="498"/>
      <c r="L264" s="498"/>
      <c r="M264" s="117"/>
      <c r="N264" s="118"/>
    </row>
    <row r="265" spans="1:14" s="116" customFormat="1" ht="33.200000000000003" customHeight="1">
      <c r="A265" s="108">
        <v>127</v>
      </c>
      <c r="B265" s="108" t="str">
        <f>IF('User Information'!C137="", "", 'User Information'!C137)</f>
        <v/>
      </c>
      <c r="C265" s="108" t="str">
        <f>IF('User Information'!D137="", "", 'User Information'!D137)</f>
        <v/>
      </c>
      <c r="D265" s="109"/>
      <c r="E265" s="110" t="str">
        <f>IF('User Information'!E137="", "", 'User Information'!E137)</f>
        <v/>
      </c>
      <c r="F265" s="108" t="str">
        <f>IF('User Information'!F137="", "", 'User Information'!F137)</f>
        <v/>
      </c>
      <c r="G265" s="109"/>
      <c r="H265" s="111" t="str">
        <f>IF('User Information'!K137="", "", 'User Information'!K137)</f>
        <v/>
      </c>
      <c r="I265" s="112"/>
      <c r="J265" s="111" t="str">
        <f>IF('User Information'!H137="", "", 'User Information'!H137)</f>
        <v/>
      </c>
      <c r="K265" s="112"/>
      <c r="L265" s="113" t="str">
        <f>IF('User Information'!I137="", "", 'User Information'!I137)</f>
        <v/>
      </c>
      <c r="M265" s="114" t="s">
        <v>205</v>
      </c>
      <c r="N265" s="115" t="s">
        <v>206</v>
      </c>
    </row>
    <row r="266" spans="1:14" s="116" customFormat="1" ht="42" customHeight="1">
      <c r="A266" s="495" t="s">
        <v>207</v>
      </c>
      <c r="B266" s="496"/>
      <c r="C266" s="497"/>
      <c r="D266" s="498"/>
      <c r="E266" s="498"/>
      <c r="F266" s="498"/>
      <c r="G266" s="498"/>
      <c r="H266" s="498"/>
      <c r="I266" s="498"/>
      <c r="J266" s="498"/>
      <c r="K266" s="498"/>
      <c r="L266" s="498"/>
      <c r="M266" s="117"/>
      <c r="N266" s="118"/>
    </row>
    <row r="267" spans="1:14" s="116" customFormat="1" ht="33.200000000000003" customHeight="1">
      <c r="A267" s="108">
        <v>128</v>
      </c>
      <c r="B267" s="108" t="str">
        <f>IF('User Information'!C138="", "", 'User Information'!C138)</f>
        <v/>
      </c>
      <c r="C267" s="108" t="str">
        <f>IF('User Information'!D138="", "", 'User Information'!D138)</f>
        <v/>
      </c>
      <c r="D267" s="109"/>
      <c r="E267" s="110" t="str">
        <f>IF('User Information'!E138="", "", 'User Information'!E138)</f>
        <v/>
      </c>
      <c r="F267" s="108" t="str">
        <f>IF('User Information'!F138="", "", 'User Information'!F138)</f>
        <v/>
      </c>
      <c r="G267" s="109"/>
      <c r="H267" s="111" t="str">
        <f>IF('User Information'!K138="", "", 'User Information'!K138)</f>
        <v/>
      </c>
      <c r="I267" s="112"/>
      <c r="J267" s="111" t="str">
        <f>IF('User Information'!H138="", "", 'User Information'!H138)</f>
        <v/>
      </c>
      <c r="K267" s="112"/>
      <c r="L267" s="113" t="str">
        <f>IF('User Information'!I138="", "", 'User Information'!I138)</f>
        <v/>
      </c>
      <c r="M267" s="119" t="s">
        <v>205</v>
      </c>
      <c r="N267" s="120" t="s">
        <v>206</v>
      </c>
    </row>
    <row r="268" spans="1:14" s="116" customFormat="1" ht="42" customHeight="1">
      <c r="A268" s="495" t="s">
        <v>207</v>
      </c>
      <c r="B268" s="496"/>
      <c r="C268" s="497"/>
      <c r="D268" s="498"/>
      <c r="E268" s="498"/>
      <c r="F268" s="498"/>
      <c r="G268" s="498"/>
      <c r="H268" s="498"/>
      <c r="I268" s="498"/>
      <c r="J268" s="498"/>
      <c r="K268" s="498"/>
      <c r="L268" s="498"/>
      <c r="M268" s="117"/>
      <c r="N268" s="118"/>
    </row>
    <row r="269" spans="1:14" s="116" customFormat="1" ht="33.200000000000003" customHeight="1">
      <c r="A269" s="108">
        <v>129</v>
      </c>
      <c r="B269" s="108" t="str">
        <f>IF('User Information'!C139="", "", 'User Information'!C139)</f>
        <v/>
      </c>
      <c r="C269" s="108" t="str">
        <f>IF('User Information'!D139="", "", 'User Information'!D139)</f>
        <v/>
      </c>
      <c r="D269" s="109"/>
      <c r="E269" s="110" t="str">
        <f>IF('User Information'!E139="", "", 'User Information'!E139)</f>
        <v/>
      </c>
      <c r="F269" s="108" t="str">
        <f>IF('User Information'!F139="", "", 'User Information'!F139)</f>
        <v/>
      </c>
      <c r="G269" s="109"/>
      <c r="H269" s="111" t="str">
        <f>IF('User Information'!K139="", "", 'User Information'!K139)</f>
        <v/>
      </c>
      <c r="I269" s="112"/>
      <c r="J269" s="111" t="str">
        <f>IF('User Information'!H139="", "", 'User Information'!H139)</f>
        <v/>
      </c>
      <c r="K269" s="112"/>
      <c r="L269" s="113" t="str">
        <f>IF('User Information'!I139="", "", 'User Information'!I139)</f>
        <v/>
      </c>
      <c r="M269" s="114" t="s">
        <v>205</v>
      </c>
      <c r="N269" s="115" t="s">
        <v>206</v>
      </c>
    </row>
    <row r="270" spans="1:14" s="116" customFormat="1" ht="42" customHeight="1">
      <c r="A270" s="495" t="s">
        <v>207</v>
      </c>
      <c r="B270" s="496"/>
      <c r="C270" s="497"/>
      <c r="D270" s="498"/>
      <c r="E270" s="498"/>
      <c r="F270" s="498"/>
      <c r="G270" s="498"/>
      <c r="H270" s="498"/>
      <c r="I270" s="498"/>
      <c r="J270" s="498"/>
      <c r="K270" s="498"/>
      <c r="L270" s="498"/>
      <c r="M270" s="117"/>
      <c r="N270" s="118"/>
    </row>
    <row r="271" spans="1:14" s="116" customFormat="1" ht="33.200000000000003" customHeight="1">
      <c r="A271" s="108">
        <v>130</v>
      </c>
      <c r="B271" s="108" t="str">
        <f>IF('User Information'!C140="", "", 'User Information'!C140)</f>
        <v/>
      </c>
      <c r="C271" s="108" t="str">
        <f>IF('User Information'!D140="", "", 'User Information'!D140)</f>
        <v/>
      </c>
      <c r="D271" s="109"/>
      <c r="E271" s="110" t="str">
        <f>IF('User Information'!E140="", "", 'User Information'!E140)</f>
        <v/>
      </c>
      <c r="F271" s="108" t="str">
        <f>IF('User Information'!F140="", "", 'User Information'!F140)</f>
        <v/>
      </c>
      <c r="G271" s="109"/>
      <c r="H271" s="111" t="str">
        <f>IF('User Information'!K140="", "", 'User Information'!K140)</f>
        <v/>
      </c>
      <c r="I271" s="112"/>
      <c r="J271" s="111" t="str">
        <f>IF('User Information'!H140="", "", 'User Information'!H140)</f>
        <v/>
      </c>
      <c r="K271" s="112"/>
      <c r="L271" s="113" t="str">
        <f>IF('User Information'!I140="", "", 'User Information'!I140)</f>
        <v/>
      </c>
      <c r="M271" s="119" t="s">
        <v>205</v>
      </c>
      <c r="N271" s="120" t="s">
        <v>206</v>
      </c>
    </row>
    <row r="272" spans="1:14" s="116" customFormat="1" ht="42" customHeight="1">
      <c r="A272" s="495" t="s">
        <v>207</v>
      </c>
      <c r="B272" s="496"/>
      <c r="C272" s="497"/>
      <c r="D272" s="498"/>
      <c r="E272" s="498"/>
      <c r="F272" s="498"/>
      <c r="G272" s="498"/>
      <c r="H272" s="498"/>
      <c r="I272" s="498"/>
      <c r="J272" s="498"/>
      <c r="K272" s="498"/>
      <c r="L272" s="498"/>
      <c r="M272" s="117"/>
      <c r="N272" s="118"/>
    </row>
    <row r="273" spans="1:14" s="116" customFormat="1" ht="33.200000000000003" customHeight="1">
      <c r="A273" s="108">
        <v>131</v>
      </c>
      <c r="B273" s="108" t="str">
        <f>IF('User Information'!C141="", "", 'User Information'!C141)</f>
        <v/>
      </c>
      <c r="C273" s="108" t="str">
        <f>IF('User Information'!D141="", "", 'User Information'!D141)</f>
        <v/>
      </c>
      <c r="D273" s="109"/>
      <c r="E273" s="110" t="str">
        <f>IF('User Information'!E141="", "", 'User Information'!E141)</f>
        <v/>
      </c>
      <c r="F273" s="108" t="str">
        <f>IF('User Information'!F141="", "", 'User Information'!F141)</f>
        <v/>
      </c>
      <c r="G273" s="109"/>
      <c r="H273" s="111" t="str">
        <f>IF('User Information'!K141="", "", 'User Information'!K141)</f>
        <v/>
      </c>
      <c r="I273" s="112"/>
      <c r="J273" s="111" t="str">
        <f>IF('User Information'!H141="", "", 'User Information'!H141)</f>
        <v/>
      </c>
      <c r="K273" s="112"/>
      <c r="L273" s="113" t="str">
        <f>IF('User Information'!I141="", "", 'User Information'!I141)</f>
        <v/>
      </c>
      <c r="M273" s="114" t="s">
        <v>205</v>
      </c>
      <c r="N273" s="115" t="s">
        <v>206</v>
      </c>
    </row>
    <row r="274" spans="1:14" s="116" customFormat="1" ht="42" customHeight="1">
      <c r="A274" s="495" t="s">
        <v>207</v>
      </c>
      <c r="B274" s="496"/>
      <c r="C274" s="497"/>
      <c r="D274" s="498"/>
      <c r="E274" s="498"/>
      <c r="F274" s="498"/>
      <c r="G274" s="498"/>
      <c r="H274" s="498"/>
      <c r="I274" s="498"/>
      <c r="J274" s="498"/>
      <c r="K274" s="498"/>
      <c r="L274" s="498"/>
      <c r="M274" s="117"/>
      <c r="N274" s="118"/>
    </row>
    <row r="275" spans="1:14" s="116" customFormat="1" ht="33.200000000000003" customHeight="1">
      <c r="A275" s="108">
        <v>132</v>
      </c>
      <c r="B275" s="108" t="str">
        <f>IF('User Information'!C142="", "", 'User Information'!C142)</f>
        <v/>
      </c>
      <c r="C275" s="108" t="str">
        <f>IF('User Information'!D142="", "", 'User Information'!D142)</f>
        <v/>
      </c>
      <c r="D275" s="109"/>
      <c r="E275" s="110" t="str">
        <f>IF('User Information'!E142="", "", 'User Information'!E142)</f>
        <v/>
      </c>
      <c r="F275" s="108" t="str">
        <f>IF('User Information'!F142="", "", 'User Information'!F142)</f>
        <v/>
      </c>
      <c r="G275" s="109"/>
      <c r="H275" s="111" t="str">
        <f>IF('User Information'!K142="", "", 'User Information'!K142)</f>
        <v/>
      </c>
      <c r="I275" s="112"/>
      <c r="J275" s="111" t="str">
        <f>IF('User Information'!H142="", "", 'User Information'!H142)</f>
        <v/>
      </c>
      <c r="K275" s="112"/>
      <c r="L275" s="113" t="str">
        <f>IF('User Information'!I142="", "", 'User Information'!I142)</f>
        <v/>
      </c>
      <c r="M275" s="119" t="s">
        <v>205</v>
      </c>
      <c r="N275" s="120" t="s">
        <v>206</v>
      </c>
    </row>
    <row r="276" spans="1:14" s="116" customFormat="1" ht="42" customHeight="1">
      <c r="A276" s="495" t="s">
        <v>207</v>
      </c>
      <c r="B276" s="496"/>
      <c r="C276" s="497"/>
      <c r="D276" s="498"/>
      <c r="E276" s="498"/>
      <c r="F276" s="498"/>
      <c r="G276" s="498"/>
      <c r="H276" s="498"/>
      <c r="I276" s="498"/>
      <c r="J276" s="498"/>
      <c r="K276" s="498"/>
      <c r="L276" s="498"/>
      <c r="M276" s="117"/>
      <c r="N276" s="118"/>
    </row>
    <row r="277" spans="1:14" s="116" customFormat="1" ht="33.200000000000003" customHeight="1">
      <c r="A277" s="108">
        <v>133</v>
      </c>
      <c r="B277" s="108" t="str">
        <f>IF('User Information'!C143="", "", 'User Information'!C143)</f>
        <v/>
      </c>
      <c r="C277" s="108" t="str">
        <f>IF('User Information'!D143="", "", 'User Information'!D143)</f>
        <v/>
      </c>
      <c r="D277" s="109"/>
      <c r="E277" s="110" t="str">
        <f>IF('User Information'!E143="", "", 'User Information'!E143)</f>
        <v/>
      </c>
      <c r="F277" s="108" t="str">
        <f>IF('User Information'!F143="", "", 'User Information'!F143)</f>
        <v/>
      </c>
      <c r="G277" s="109"/>
      <c r="H277" s="111" t="str">
        <f>IF('User Information'!K143="", "", 'User Information'!K143)</f>
        <v/>
      </c>
      <c r="I277" s="112"/>
      <c r="J277" s="111" t="str">
        <f>IF('User Information'!H143="", "", 'User Information'!H143)</f>
        <v/>
      </c>
      <c r="K277" s="112"/>
      <c r="L277" s="113" t="str">
        <f>IF('User Information'!I143="", "", 'User Information'!I143)</f>
        <v/>
      </c>
      <c r="M277" s="114" t="s">
        <v>205</v>
      </c>
      <c r="N277" s="115" t="s">
        <v>206</v>
      </c>
    </row>
    <row r="278" spans="1:14" s="116" customFormat="1" ht="42" customHeight="1">
      <c r="A278" s="495" t="s">
        <v>207</v>
      </c>
      <c r="B278" s="496"/>
      <c r="C278" s="497"/>
      <c r="D278" s="498"/>
      <c r="E278" s="498"/>
      <c r="F278" s="498"/>
      <c r="G278" s="498"/>
      <c r="H278" s="498"/>
      <c r="I278" s="498"/>
      <c r="J278" s="498"/>
      <c r="K278" s="498"/>
      <c r="L278" s="498"/>
      <c r="M278" s="117"/>
      <c r="N278" s="118"/>
    </row>
    <row r="279" spans="1:14" s="116" customFormat="1" ht="33.200000000000003" customHeight="1">
      <c r="A279" s="108">
        <v>134</v>
      </c>
      <c r="B279" s="108" t="str">
        <f>IF('User Information'!C144="", "", 'User Information'!C144)</f>
        <v/>
      </c>
      <c r="C279" s="108" t="str">
        <f>IF('User Information'!D144="", "", 'User Information'!D144)</f>
        <v/>
      </c>
      <c r="D279" s="109"/>
      <c r="E279" s="110" t="str">
        <f>IF('User Information'!E144="", "", 'User Information'!E144)</f>
        <v/>
      </c>
      <c r="F279" s="108" t="str">
        <f>IF('User Information'!F144="", "", 'User Information'!F144)</f>
        <v/>
      </c>
      <c r="G279" s="109"/>
      <c r="H279" s="111" t="str">
        <f>IF('User Information'!K144="", "", 'User Information'!K144)</f>
        <v/>
      </c>
      <c r="I279" s="112"/>
      <c r="J279" s="111" t="str">
        <f>IF('User Information'!H144="", "", 'User Information'!H144)</f>
        <v/>
      </c>
      <c r="K279" s="112"/>
      <c r="L279" s="113" t="str">
        <f>IF('User Information'!I144="", "", 'User Information'!I144)</f>
        <v/>
      </c>
      <c r="M279" s="119" t="s">
        <v>205</v>
      </c>
      <c r="N279" s="120" t="s">
        <v>206</v>
      </c>
    </row>
    <row r="280" spans="1:14" s="116" customFormat="1" ht="42" customHeight="1">
      <c r="A280" s="495" t="s">
        <v>207</v>
      </c>
      <c r="B280" s="496"/>
      <c r="C280" s="497"/>
      <c r="D280" s="498"/>
      <c r="E280" s="498"/>
      <c r="F280" s="498"/>
      <c r="G280" s="498"/>
      <c r="H280" s="498"/>
      <c r="I280" s="498"/>
      <c r="J280" s="498"/>
      <c r="K280" s="498"/>
      <c r="L280" s="498"/>
      <c r="M280" s="117"/>
      <c r="N280" s="118"/>
    </row>
    <row r="281" spans="1:14" s="116" customFormat="1" ht="33.200000000000003" customHeight="1">
      <c r="A281" s="108">
        <v>135</v>
      </c>
      <c r="B281" s="108" t="str">
        <f>IF('User Information'!C145="", "", 'User Information'!C145)</f>
        <v/>
      </c>
      <c r="C281" s="108" t="str">
        <f>IF('User Information'!D145="", "", 'User Information'!D145)</f>
        <v/>
      </c>
      <c r="D281" s="109"/>
      <c r="E281" s="110" t="str">
        <f>IF('User Information'!E145="", "", 'User Information'!E145)</f>
        <v/>
      </c>
      <c r="F281" s="108" t="str">
        <f>IF('User Information'!F145="", "", 'User Information'!F145)</f>
        <v/>
      </c>
      <c r="G281" s="109"/>
      <c r="H281" s="111" t="str">
        <f>IF('User Information'!K145="", "", 'User Information'!K145)</f>
        <v/>
      </c>
      <c r="I281" s="112"/>
      <c r="J281" s="111" t="str">
        <f>IF('User Information'!H145="", "", 'User Information'!H145)</f>
        <v/>
      </c>
      <c r="K281" s="112"/>
      <c r="L281" s="113" t="str">
        <f>IF('User Information'!I145="", "", 'User Information'!I145)</f>
        <v/>
      </c>
      <c r="M281" s="114" t="s">
        <v>205</v>
      </c>
      <c r="N281" s="115" t="s">
        <v>206</v>
      </c>
    </row>
    <row r="282" spans="1:14" s="116" customFormat="1" ht="42" customHeight="1">
      <c r="A282" s="495" t="s">
        <v>207</v>
      </c>
      <c r="B282" s="496"/>
      <c r="C282" s="497"/>
      <c r="D282" s="498"/>
      <c r="E282" s="498"/>
      <c r="F282" s="498"/>
      <c r="G282" s="498"/>
      <c r="H282" s="498"/>
      <c r="I282" s="498"/>
      <c r="J282" s="498"/>
      <c r="K282" s="498"/>
      <c r="L282" s="498"/>
      <c r="M282" s="117"/>
      <c r="N282" s="118"/>
    </row>
    <row r="283" spans="1:14" s="116" customFormat="1" ht="33.200000000000003" customHeight="1">
      <c r="A283" s="108">
        <v>136</v>
      </c>
      <c r="B283" s="108" t="str">
        <f>IF('User Information'!C146="", "", 'User Information'!C146)</f>
        <v/>
      </c>
      <c r="C283" s="108" t="str">
        <f>IF('User Information'!D146="", "", 'User Information'!D146)</f>
        <v/>
      </c>
      <c r="D283" s="109"/>
      <c r="E283" s="110" t="str">
        <f>IF('User Information'!E146="", "", 'User Information'!E146)</f>
        <v/>
      </c>
      <c r="F283" s="108" t="str">
        <f>IF('User Information'!F146="", "", 'User Information'!F146)</f>
        <v/>
      </c>
      <c r="G283" s="109"/>
      <c r="H283" s="111" t="str">
        <f>IF('User Information'!K146="", "", 'User Information'!K146)</f>
        <v/>
      </c>
      <c r="I283" s="112"/>
      <c r="J283" s="111" t="str">
        <f>IF('User Information'!H146="", "", 'User Information'!H146)</f>
        <v/>
      </c>
      <c r="K283" s="112"/>
      <c r="L283" s="113" t="str">
        <f>IF('User Information'!I146="", "", 'User Information'!I146)</f>
        <v/>
      </c>
      <c r="M283" s="119" t="s">
        <v>205</v>
      </c>
      <c r="N283" s="120" t="s">
        <v>206</v>
      </c>
    </row>
    <row r="284" spans="1:14" s="116" customFormat="1" ht="42" customHeight="1">
      <c r="A284" s="495" t="s">
        <v>207</v>
      </c>
      <c r="B284" s="496"/>
      <c r="C284" s="497"/>
      <c r="D284" s="498"/>
      <c r="E284" s="498"/>
      <c r="F284" s="498"/>
      <c r="G284" s="498"/>
      <c r="H284" s="498"/>
      <c r="I284" s="498"/>
      <c r="J284" s="498"/>
      <c r="K284" s="498"/>
      <c r="L284" s="498"/>
      <c r="M284" s="117"/>
      <c r="N284" s="118"/>
    </row>
    <row r="285" spans="1:14" s="116" customFormat="1" ht="33.200000000000003" customHeight="1">
      <c r="A285" s="108">
        <v>137</v>
      </c>
      <c r="B285" s="108" t="str">
        <f>IF('User Information'!C147="", "", 'User Information'!C147)</f>
        <v/>
      </c>
      <c r="C285" s="108" t="str">
        <f>IF('User Information'!D147="", "", 'User Information'!D147)</f>
        <v/>
      </c>
      <c r="D285" s="109"/>
      <c r="E285" s="110" t="str">
        <f>IF('User Information'!E147="", "", 'User Information'!E147)</f>
        <v/>
      </c>
      <c r="F285" s="108" t="str">
        <f>IF('User Information'!F147="", "", 'User Information'!F147)</f>
        <v/>
      </c>
      <c r="G285" s="109"/>
      <c r="H285" s="111" t="str">
        <f>IF('User Information'!K147="", "", 'User Information'!K147)</f>
        <v/>
      </c>
      <c r="I285" s="112"/>
      <c r="J285" s="111" t="str">
        <f>IF('User Information'!H147="", "", 'User Information'!H147)</f>
        <v/>
      </c>
      <c r="K285" s="112"/>
      <c r="L285" s="113" t="str">
        <f>IF('User Information'!I147="", "", 'User Information'!I147)</f>
        <v/>
      </c>
      <c r="M285" s="114" t="s">
        <v>205</v>
      </c>
      <c r="N285" s="115" t="s">
        <v>206</v>
      </c>
    </row>
    <row r="286" spans="1:14" s="116" customFormat="1" ht="42" customHeight="1">
      <c r="A286" s="495" t="s">
        <v>207</v>
      </c>
      <c r="B286" s="496"/>
      <c r="C286" s="497"/>
      <c r="D286" s="498"/>
      <c r="E286" s="498"/>
      <c r="F286" s="498"/>
      <c r="G286" s="498"/>
      <c r="H286" s="498"/>
      <c r="I286" s="498"/>
      <c r="J286" s="498"/>
      <c r="K286" s="498"/>
      <c r="L286" s="498"/>
      <c r="M286" s="117"/>
      <c r="N286" s="118"/>
    </row>
    <row r="287" spans="1:14" s="116" customFormat="1" ht="33.200000000000003" customHeight="1">
      <c r="A287" s="108">
        <v>138</v>
      </c>
      <c r="B287" s="108" t="str">
        <f>IF('User Information'!C148="", "", 'User Information'!C148)</f>
        <v/>
      </c>
      <c r="C287" s="108" t="str">
        <f>IF('User Information'!D148="", "", 'User Information'!D148)</f>
        <v/>
      </c>
      <c r="D287" s="109"/>
      <c r="E287" s="110" t="str">
        <f>IF('User Information'!E148="", "", 'User Information'!E148)</f>
        <v/>
      </c>
      <c r="F287" s="108" t="str">
        <f>IF('User Information'!F148="", "", 'User Information'!F148)</f>
        <v/>
      </c>
      <c r="G287" s="109"/>
      <c r="H287" s="111" t="str">
        <f>IF('User Information'!K148="", "", 'User Information'!K148)</f>
        <v/>
      </c>
      <c r="I287" s="112"/>
      <c r="J287" s="111" t="str">
        <f>IF('User Information'!H148="", "", 'User Information'!H148)</f>
        <v/>
      </c>
      <c r="K287" s="112"/>
      <c r="L287" s="113" t="str">
        <f>IF('User Information'!I148="", "", 'User Information'!I148)</f>
        <v/>
      </c>
      <c r="M287" s="119" t="s">
        <v>205</v>
      </c>
      <c r="N287" s="120" t="s">
        <v>206</v>
      </c>
    </row>
    <row r="288" spans="1:14" s="116" customFormat="1" ht="42" customHeight="1">
      <c r="A288" s="495" t="s">
        <v>207</v>
      </c>
      <c r="B288" s="496"/>
      <c r="C288" s="497"/>
      <c r="D288" s="498"/>
      <c r="E288" s="498"/>
      <c r="F288" s="498"/>
      <c r="G288" s="498"/>
      <c r="H288" s="498"/>
      <c r="I288" s="498"/>
      <c r="J288" s="498"/>
      <c r="K288" s="498"/>
      <c r="L288" s="498"/>
      <c r="M288" s="117"/>
      <c r="N288" s="118"/>
    </row>
    <row r="289" spans="1:14" s="116" customFormat="1" ht="33.200000000000003" customHeight="1">
      <c r="A289" s="108">
        <v>139</v>
      </c>
      <c r="B289" s="108" t="str">
        <f>IF('User Information'!C149="", "", 'User Information'!C149)</f>
        <v/>
      </c>
      <c r="C289" s="108" t="str">
        <f>IF('User Information'!D149="", "", 'User Information'!D149)</f>
        <v/>
      </c>
      <c r="D289" s="109"/>
      <c r="E289" s="110" t="str">
        <f>IF('User Information'!E149="", "", 'User Information'!E149)</f>
        <v/>
      </c>
      <c r="F289" s="108" t="str">
        <f>IF('User Information'!F149="", "", 'User Information'!F149)</f>
        <v/>
      </c>
      <c r="G289" s="109"/>
      <c r="H289" s="111" t="str">
        <f>IF('User Information'!K149="", "", 'User Information'!K149)</f>
        <v/>
      </c>
      <c r="I289" s="112"/>
      <c r="J289" s="111" t="str">
        <f>IF('User Information'!H149="", "", 'User Information'!H149)</f>
        <v/>
      </c>
      <c r="K289" s="112"/>
      <c r="L289" s="113" t="str">
        <f>IF('User Information'!I149="", "", 'User Information'!I149)</f>
        <v/>
      </c>
      <c r="M289" s="114" t="s">
        <v>205</v>
      </c>
      <c r="N289" s="115" t="s">
        <v>206</v>
      </c>
    </row>
    <row r="290" spans="1:14" s="116" customFormat="1" ht="42" customHeight="1">
      <c r="A290" s="495" t="s">
        <v>207</v>
      </c>
      <c r="B290" s="496"/>
      <c r="C290" s="497"/>
      <c r="D290" s="498"/>
      <c r="E290" s="498"/>
      <c r="F290" s="498"/>
      <c r="G290" s="498"/>
      <c r="H290" s="498"/>
      <c r="I290" s="498"/>
      <c r="J290" s="498"/>
      <c r="K290" s="498"/>
      <c r="L290" s="498"/>
      <c r="M290" s="117"/>
      <c r="N290" s="118"/>
    </row>
    <row r="291" spans="1:14" s="116" customFormat="1" ht="33.200000000000003" customHeight="1">
      <c r="A291" s="108">
        <v>140</v>
      </c>
      <c r="B291" s="108" t="str">
        <f>IF('User Information'!C150="", "", 'User Information'!C150)</f>
        <v/>
      </c>
      <c r="C291" s="108" t="str">
        <f>IF('User Information'!D150="", "", 'User Information'!D150)</f>
        <v/>
      </c>
      <c r="D291" s="109"/>
      <c r="E291" s="110" t="str">
        <f>IF('User Information'!E150="", "", 'User Information'!E150)</f>
        <v/>
      </c>
      <c r="F291" s="108" t="str">
        <f>IF('User Information'!F150="", "", 'User Information'!F150)</f>
        <v/>
      </c>
      <c r="G291" s="109"/>
      <c r="H291" s="111" t="str">
        <f>IF('User Information'!K150="", "", 'User Information'!K150)</f>
        <v/>
      </c>
      <c r="I291" s="112"/>
      <c r="J291" s="111" t="str">
        <f>IF('User Information'!H150="", "", 'User Information'!H150)</f>
        <v/>
      </c>
      <c r="K291" s="112"/>
      <c r="L291" s="113" t="str">
        <f>IF('User Information'!I150="", "", 'User Information'!I150)</f>
        <v/>
      </c>
      <c r="M291" s="119" t="s">
        <v>205</v>
      </c>
      <c r="N291" s="120" t="s">
        <v>206</v>
      </c>
    </row>
    <row r="292" spans="1:14" s="116" customFormat="1" ht="42" customHeight="1">
      <c r="A292" s="495" t="s">
        <v>207</v>
      </c>
      <c r="B292" s="496"/>
      <c r="C292" s="497"/>
      <c r="D292" s="498"/>
      <c r="E292" s="498"/>
      <c r="F292" s="498"/>
      <c r="G292" s="498"/>
      <c r="H292" s="498"/>
      <c r="I292" s="498"/>
      <c r="J292" s="498"/>
      <c r="K292" s="498"/>
      <c r="L292" s="498"/>
      <c r="M292" s="117"/>
      <c r="N292" s="118"/>
    </row>
    <row r="293" spans="1:14" s="116" customFormat="1" ht="33.200000000000003" customHeight="1">
      <c r="A293" s="108">
        <v>141</v>
      </c>
      <c r="B293" s="108" t="str">
        <f>IF('User Information'!C151="", "", 'User Information'!C151)</f>
        <v/>
      </c>
      <c r="C293" s="108" t="str">
        <f>IF('User Information'!D151="", "", 'User Information'!D151)</f>
        <v/>
      </c>
      <c r="D293" s="109"/>
      <c r="E293" s="110" t="str">
        <f>IF('User Information'!E151="", "", 'User Information'!E151)</f>
        <v/>
      </c>
      <c r="F293" s="108" t="str">
        <f>IF('User Information'!F151="", "", 'User Information'!F151)</f>
        <v/>
      </c>
      <c r="G293" s="109"/>
      <c r="H293" s="111" t="str">
        <f>IF('User Information'!K151="", "", 'User Information'!K151)</f>
        <v/>
      </c>
      <c r="I293" s="112"/>
      <c r="J293" s="111" t="str">
        <f>IF('User Information'!H151="", "", 'User Information'!H151)</f>
        <v/>
      </c>
      <c r="K293" s="112"/>
      <c r="L293" s="113" t="str">
        <f>IF('User Information'!I151="", "", 'User Information'!I151)</f>
        <v/>
      </c>
      <c r="M293" s="114" t="s">
        <v>205</v>
      </c>
      <c r="N293" s="115" t="s">
        <v>206</v>
      </c>
    </row>
    <row r="294" spans="1:14" s="116" customFormat="1" ht="42" customHeight="1">
      <c r="A294" s="495" t="s">
        <v>207</v>
      </c>
      <c r="B294" s="496"/>
      <c r="C294" s="497"/>
      <c r="D294" s="498"/>
      <c r="E294" s="498"/>
      <c r="F294" s="498"/>
      <c r="G294" s="498"/>
      <c r="H294" s="498"/>
      <c r="I294" s="498"/>
      <c r="J294" s="498"/>
      <c r="K294" s="498"/>
      <c r="L294" s="498"/>
      <c r="M294" s="117"/>
      <c r="N294" s="118"/>
    </row>
    <row r="295" spans="1:14" s="116" customFormat="1" ht="33.200000000000003" customHeight="1">
      <c r="A295" s="108">
        <v>142</v>
      </c>
      <c r="B295" s="108" t="str">
        <f>IF('User Information'!C152="", "", 'User Information'!C152)</f>
        <v/>
      </c>
      <c r="C295" s="108" t="str">
        <f>IF('User Information'!D152="", "", 'User Information'!D152)</f>
        <v/>
      </c>
      <c r="D295" s="109"/>
      <c r="E295" s="110" t="str">
        <f>IF('User Information'!E152="", "", 'User Information'!E152)</f>
        <v/>
      </c>
      <c r="F295" s="108" t="str">
        <f>IF('User Information'!F152="", "", 'User Information'!F152)</f>
        <v/>
      </c>
      <c r="G295" s="109"/>
      <c r="H295" s="111" t="str">
        <f>IF('User Information'!K152="", "", 'User Information'!K152)</f>
        <v/>
      </c>
      <c r="I295" s="112"/>
      <c r="J295" s="111" t="str">
        <f>IF('User Information'!H152="", "", 'User Information'!H152)</f>
        <v/>
      </c>
      <c r="K295" s="112"/>
      <c r="L295" s="113" t="str">
        <f>IF('User Information'!I152="", "", 'User Information'!I152)</f>
        <v/>
      </c>
      <c r="M295" s="119" t="s">
        <v>205</v>
      </c>
      <c r="N295" s="120" t="s">
        <v>206</v>
      </c>
    </row>
    <row r="296" spans="1:14" s="116" customFormat="1" ht="42" customHeight="1">
      <c r="A296" s="495" t="s">
        <v>207</v>
      </c>
      <c r="B296" s="496"/>
      <c r="C296" s="497"/>
      <c r="D296" s="498"/>
      <c r="E296" s="498"/>
      <c r="F296" s="498"/>
      <c r="G296" s="498"/>
      <c r="H296" s="498"/>
      <c r="I296" s="498"/>
      <c r="J296" s="498"/>
      <c r="K296" s="498"/>
      <c r="L296" s="498"/>
      <c r="M296" s="117"/>
      <c r="N296" s="118"/>
    </row>
    <row r="297" spans="1:14" s="116" customFormat="1" ht="33.200000000000003" customHeight="1">
      <c r="A297" s="108">
        <v>143</v>
      </c>
      <c r="B297" s="108" t="str">
        <f>IF('User Information'!C153="", "", 'User Information'!C153)</f>
        <v/>
      </c>
      <c r="C297" s="108" t="str">
        <f>IF('User Information'!D153="", "", 'User Information'!D153)</f>
        <v/>
      </c>
      <c r="D297" s="109"/>
      <c r="E297" s="110" t="str">
        <f>IF('User Information'!E153="", "", 'User Information'!E153)</f>
        <v/>
      </c>
      <c r="F297" s="108" t="str">
        <f>IF('User Information'!F153="", "", 'User Information'!F153)</f>
        <v/>
      </c>
      <c r="G297" s="109"/>
      <c r="H297" s="111" t="str">
        <f>IF('User Information'!K153="", "", 'User Information'!K153)</f>
        <v/>
      </c>
      <c r="I297" s="112"/>
      <c r="J297" s="111" t="str">
        <f>IF('User Information'!H153="", "", 'User Information'!H153)</f>
        <v/>
      </c>
      <c r="K297" s="112"/>
      <c r="L297" s="113" t="str">
        <f>IF('User Information'!I153="", "", 'User Information'!I153)</f>
        <v/>
      </c>
      <c r="M297" s="114" t="s">
        <v>205</v>
      </c>
      <c r="N297" s="115" t="s">
        <v>206</v>
      </c>
    </row>
    <row r="298" spans="1:14" s="116" customFormat="1" ht="42" customHeight="1">
      <c r="A298" s="495" t="s">
        <v>207</v>
      </c>
      <c r="B298" s="496"/>
      <c r="C298" s="497"/>
      <c r="D298" s="498"/>
      <c r="E298" s="498"/>
      <c r="F298" s="498"/>
      <c r="G298" s="498"/>
      <c r="H298" s="498"/>
      <c r="I298" s="498"/>
      <c r="J298" s="498"/>
      <c r="K298" s="498"/>
      <c r="L298" s="498"/>
      <c r="M298" s="117"/>
      <c r="N298" s="118"/>
    </row>
    <row r="299" spans="1:14" s="116" customFormat="1" ht="33.200000000000003" customHeight="1">
      <c r="A299" s="108">
        <v>144</v>
      </c>
      <c r="B299" s="108" t="str">
        <f>IF('User Information'!C154="", "", 'User Information'!C154)</f>
        <v/>
      </c>
      <c r="C299" s="108" t="str">
        <f>IF('User Information'!D154="", "", 'User Information'!D154)</f>
        <v/>
      </c>
      <c r="D299" s="109"/>
      <c r="E299" s="110" t="str">
        <f>IF('User Information'!E154="", "", 'User Information'!E154)</f>
        <v/>
      </c>
      <c r="F299" s="108" t="str">
        <f>IF('User Information'!F154="", "", 'User Information'!F154)</f>
        <v/>
      </c>
      <c r="G299" s="109"/>
      <c r="H299" s="111" t="str">
        <f>IF('User Information'!K154="", "", 'User Information'!K154)</f>
        <v/>
      </c>
      <c r="I299" s="112"/>
      <c r="J299" s="111" t="str">
        <f>IF('User Information'!H154="", "", 'User Information'!H154)</f>
        <v/>
      </c>
      <c r="K299" s="112"/>
      <c r="L299" s="113" t="str">
        <f>IF('User Information'!I154="", "", 'User Information'!I154)</f>
        <v/>
      </c>
      <c r="M299" s="119" t="s">
        <v>205</v>
      </c>
      <c r="N299" s="120" t="s">
        <v>206</v>
      </c>
    </row>
    <row r="300" spans="1:14" s="116" customFormat="1" ht="42" customHeight="1">
      <c r="A300" s="495" t="s">
        <v>207</v>
      </c>
      <c r="B300" s="496"/>
      <c r="C300" s="497"/>
      <c r="D300" s="498"/>
      <c r="E300" s="498"/>
      <c r="F300" s="498"/>
      <c r="G300" s="498"/>
      <c r="H300" s="498"/>
      <c r="I300" s="498"/>
      <c r="J300" s="498"/>
      <c r="K300" s="498"/>
      <c r="L300" s="498"/>
      <c r="M300" s="117"/>
      <c r="N300" s="118"/>
    </row>
    <row r="301" spans="1:14" s="116" customFormat="1" ht="33.200000000000003" customHeight="1">
      <c r="A301" s="108">
        <v>145</v>
      </c>
      <c r="B301" s="108" t="str">
        <f>IF('User Information'!C155="", "", 'User Information'!C155)</f>
        <v/>
      </c>
      <c r="C301" s="108" t="str">
        <f>IF('User Information'!D155="", "", 'User Information'!D155)</f>
        <v/>
      </c>
      <c r="D301" s="109"/>
      <c r="E301" s="110" t="str">
        <f>IF('User Information'!E155="", "", 'User Information'!E155)</f>
        <v/>
      </c>
      <c r="F301" s="108" t="str">
        <f>IF('User Information'!F155="", "", 'User Information'!F155)</f>
        <v/>
      </c>
      <c r="G301" s="109"/>
      <c r="H301" s="111" t="str">
        <f>IF('User Information'!K155="", "", 'User Information'!K155)</f>
        <v/>
      </c>
      <c r="I301" s="112"/>
      <c r="J301" s="111" t="str">
        <f>IF('User Information'!H155="", "", 'User Information'!H155)</f>
        <v/>
      </c>
      <c r="K301" s="112"/>
      <c r="L301" s="113" t="str">
        <f>IF('User Information'!I155="", "", 'User Information'!I155)</f>
        <v/>
      </c>
      <c r="M301" s="114" t="s">
        <v>205</v>
      </c>
      <c r="N301" s="115" t="s">
        <v>206</v>
      </c>
    </row>
    <row r="302" spans="1:14" s="116" customFormat="1" ht="42" customHeight="1">
      <c r="A302" s="495" t="s">
        <v>207</v>
      </c>
      <c r="B302" s="496"/>
      <c r="C302" s="497"/>
      <c r="D302" s="498"/>
      <c r="E302" s="498"/>
      <c r="F302" s="498"/>
      <c r="G302" s="498"/>
      <c r="H302" s="498"/>
      <c r="I302" s="498"/>
      <c r="J302" s="498"/>
      <c r="K302" s="498"/>
      <c r="L302" s="498"/>
      <c r="M302" s="117"/>
      <c r="N302" s="118"/>
    </row>
    <row r="303" spans="1:14" s="116" customFormat="1" ht="33.200000000000003" customHeight="1">
      <c r="A303" s="108">
        <v>146</v>
      </c>
      <c r="B303" s="108" t="str">
        <f>IF('User Information'!C156="", "", 'User Information'!C156)</f>
        <v/>
      </c>
      <c r="C303" s="108" t="str">
        <f>IF('User Information'!D156="", "", 'User Information'!D156)</f>
        <v/>
      </c>
      <c r="D303" s="109"/>
      <c r="E303" s="110" t="str">
        <f>IF('User Information'!E156="", "", 'User Information'!E156)</f>
        <v/>
      </c>
      <c r="F303" s="108" t="str">
        <f>IF('User Information'!F156="", "", 'User Information'!F156)</f>
        <v/>
      </c>
      <c r="G303" s="109"/>
      <c r="H303" s="111" t="str">
        <f>IF('User Information'!K156="", "", 'User Information'!K156)</f>
        <v/>
      </c>
      <c r="I303" s="112"/>
      <c r="J303" s="111" t="str">
        <f>IF('User Information'!H156="", "", 'User Information'!H156)</f>
        <v/>
      </c>
      <c r="K303" s="112"/>
      <c r="L303" s="113" t="str">
        <f>IF('User Information'!I156="", "", 'User Information'!I156)</f>
        <v/>
      </c>
      <c r="M303" s="119" t="s">
        <v>205</v>
      </c>
      <c r="N303" s="120" t="s">
        <v>206</v>
      </c>
    </row>
    <row r="304" spans="1:14" s="116" customFormat="1" ht="42" customHeight="1">
      <c r="A304" s="495" t="s">
        <v>207</v>
      </c>
      <c r="B304" s="496"/>
      <c r="C304" s="497"/>
      <c r="D304" s="498"/>
      <c r="E304" s="498"/>
      <c r="F304" s="498"/>
      <c r="G304" s="498"/>
      <c r="H304" s="498"/>
      <c r="I304" s="498"/>
      <c r="J304" s="498"/>
      <c r="K304" s="498"/>
      <c r="L304" s="498"/>
      <c r="M304" s="117"/>
      <c r="N304" s="118"/>
    </row>
    <row r="305" spans="1:14" s="116" customFormat="1" ht="33.200000000000003" customHeight="1">
      <c r="A305" s="108">
        <v>147</v>
      </c>
      <c r="B305" s="108" t="str">
        <f>IF('User Information'!C157="", "", 'User Information'!C157)</f>
        <v/>
      </c>
      <c r="C305" s="108" t="str">
        <f>IF('User Information'!D157="", "", 'User Information'!D157)</f>
        <v/>
      </c>
      <c r="D305" s="109"/>
      <c r="E305" s="110" t="str">
        <f>IF('User Information'!E157="", "", 'User Information'!E157)</f>
        <v/>
      </c>
      <c r="F305" s="108" t="str">
        <f>IF('User Information'!F157="", "", 'User Information'!F157)</f>
        <v/>
      </c>
      <c r="G305" s="109"/>
      <c r="H305" s="111" t="str">
        <f>IF('User Information'!K157="", "", 'User Information'!K157)</f>
        <v/>
      </c>
      <c r="I305" s="112"/>
      <c r="J305" s="111" t="str">
        <f>IF('User Information'!H157="", "", 'User Information'!H157)</f>
        <v/>
      </c>
      <c r="K305" s="112"/>
      <c r="L305" s="113" t="str">
        <f>IF('User Information'!I157="", "", 'User Information'!I157)</f>
        <v/>
      </c>
      <c r="M305" s="114" t="s">
        <v>205</v>
      </c>
      <c r="N305" s="115" t="s">
        <v>206</v>
      </c>
    </row>
    <row r="306" spans="1:14" s="116" customFormat="1" ht="42" customHeight="1">
      <c r="A306" s="495" t="s">
        <v>207</v>
      </c>
      <c r="B306" s="496"/>
      <c r="C306" s="497"/>
      <c r="D306" s="498"/>
      <c r="E306" s="498"/>
      <c r="F306" s="498"/>
      <c r="G306" s="498"/>
      <c r="H306" s="498"/>
      <c r="I306" s="498"/>
      <c r="J306" s="498"/>
      <c r="K306" s="498"/>
      <c r="L306" s="498"/>
      <c r="M306" s="117"/>
      <c r="N306" s="118"/>
    </row>
    <row r="307" spans="1:14" s="116" customFormat="1" ht="33.200000000000003" customHeight="1">
      <c r="A307" s="108">
        <v>148</v>
      </c>
      <c r="B307" s="108" t="str">
        <f>IF('User Information'!C158="", "", 'User Information'!C158)</f>
        <v/>
      </c>
      <c r="C307" s="108" t="str">
        <f>IF('User Information'!D158="", "", 'User Information'!D158)</f>
        <v/>
      </c>
      <c r="D307" s="109"/>
      <c r="E307" s="110" t="str">
        <f>IF('User Information'!E158="", "", 'User Information'!E158)</f>
        <v/>
      </c>
      <c r="F307" s="108" t="str">
        <f>IF('User Information'!F158="", "", 'User Information'!F158)</f>
        <v/>
      </c>
      <c r="G307" s="109"/>
      <c r="H307" s="111" t="str">
        <f>IF('User Information'!K158="", "", 'User Information'!K158)</f>
        <v/>
      </c>
      <c r="I307" s="112"/>
      <c r="J307" s="111" t="str">
        <f>IF('User Information'!H158="", "", 'User Information'!H158)</f>
        <v/>
      </c>
      <c r="K307" s="112"/>
      <c r="L307" s="113" t="str">
        <f>IF('User Information'!I158="", "", 'User Information'!I158)</f>
        <v/>
      </c>
      <c r="M307" s="119" t="s">
        <v>205</v>
      </c>
      <c r="N307" s="120" t="s">
        <v>206</v>
      </c>
    </row>
    <row r="308" spans="1:14" s="116" customFormat="1" ht="42" customHeight="1">
      <c r="A308" s="495" t="s">
        <v>207</v>
      </c>
      <c r="B308" s="496"/>
      <c r="C308" s="497"/>
      <c r="D308" s="498"/>
      <c r="E308" s="498"/>
      <c r="F308" s="498"/>
      <c r="G308" s="498"/>
      <c r="H308" s="498"/>
      <c r="I308" s="498"/>
      <c r="J308" s="498"/>
      <c r="K308" s="498"/>
      <c r="L308" s="498"/>
      <c r="M308" s="117"/>
      <c r="N308" s="118"/>
    </row>
    <row r="309" spans="1:14" s="116" customFormat="1" ht="33.200000000000003" customHeight="1">
      <c r="A309" s="108">
        <v>149</v>
      </c>
      <c r="B309" s="108" t="str">
        <f>IF('User Information'!C159="", "", 'User Information'!C159)</f>
        <v/>
      </c>
      <c r="C309" s="108" t="str">
        <f>IF('User Information'!D159="", "", 'User Information'!D159)</f>
        <v/>
      </c>
      <c r="D309" s="109"/>
      <c r="E309" s="110" t="str">
        <f>IF('User Information'!E159="", "", 'User Information'!E159)</f>
        <v/>
      </c>
      <c r="F309" s="108" t="str">
        <f>IF('User Information'!F159="", "", 'User Information'!F159)</f>
        <v/>
      </c>
      <c r="G309" s="109"/>
      <c r="H309" s="111" t="str">
        <f>IF('User Information'!K159="", "", 'User Information'!K159)</f>
        <v/>
      </c>
      <c r="I309" s="112"/>
      <c r="J309" s="111" t="str">
        <f>IF('User Information'!H159="", "", 'User Information'!H159)</f>
        <v/>
      </c>
      <c r="K309" s="112"/>
      <c r="L309" s="113" t="str">
        <f>IF('User Information'!I159="", "", 'User Information'!I159)</f>
        <v/>
      </c>
      <c r="M309" s="114" t="s">
        <v>205</v>
      </c>
      <c r="N309" s="115" t="s">
        <v>206</v>
      </c>
    </row>
    <row r="310" spans="1:14" s="116" customFormat="1" ht="42" customHeight="1">
      <c r="A310" s="495" t="s">
        <v>207</v>
      </c>
      <c r="B310" s="496"/>
      <c r="C310" s="497"/>
      <c r="D310" s="498"/>
      <c r="E310" s="498"/>
      <c r="F310" s="498"/>
      <c r="G310" s="498"/>
      <c r="H310" s="498"/>
      <c r="I310" s="498"/>
      <c r="J310" s="498"/>
      <c r="K310" s="498"/>
      <c r="L310" s="498"/>
      <c r="M310" s="117"/>
      <c r="N310" s="118"/>
    </row>
    <row r="311" spans="1:14" s="116" customFormat="1" ht="33.200000000000003" customHeight="1">
      <c r="A311" s="108">
        <v>150</v>
      </c>
      <c r="B311" s="108" t="str">
        <f>IF('User Information'!C160="", "", 'User Information'!C160)</f>
        <v/>
      </c>
      <c r="C311" s="108" t="str">
        <f>IF('User Information'!D160="", "", 'User Information'!D160)</f>
        <v/>
      </c>
      <c r="D311" s="109"/>
      <c r="E311" s="110" t="str">
        <f>IF('User Information'!E160="", "", 'User Information'!E160)</f>
        <v/>
      </c>
      <c r="F311" s="108" t="str">
        <f>IF('User Information'!F160="", "", 'User Information'!F160)</f>
        <v/>
      </c>
      <c r="G311" s="109"/>
      <c r="H311" s="111" t="str">
        <f>IF('User Information'!K160="", "", 'User Information'!K160)</f>
        <v/>
      </c>
      <c r="I311" s="112"/>
      <c r="J311" s="111" t="str">
        <f>IF('User Information'!H160="", "", 'User Information'!H160)</f>
        <v/>
      </c>
      <c r="K311" s="112"/>
      <c r="L311" s="113" t="str">
        <f>IF('User Information'!I160="", "", 'User Information'!I160)</f>
        <v/>
      </c>
      <c r="M311" s="119" t="s">
        <v>205</v>
      </c>
      <c r="N311" s="120" t="s">
        <v>206</v>
      </c>
    </row>
    <row r="312" spans="1:14" s="116" customFormat="1" ht="42" customHeight="1">
      <c r="A312" s="495" t="s">
        <v>207</v>
      </c>
      <c r="B312" s="496"/>
      <c r="C312" s="497"/>
      <c r="D312" s="498"/>
      <c r="E312" s="498"/>
      <c r="F312" s="498"/>
      <c r="G312" s="498"/>
      <c r="H312" s="498"/>
      <c r="I312" s="498"/>
      <c r="J312" s="498"/>
      <c r="K312" s="498"/>
      <c r="L312" s="498"/>
      <c r="M312" s="117"/>
      <c r="N312" s="118"/>
    </row>
    <row r="313" spans="1:14" s="116" customFormat="1" ht="33.200000000000003" customHeight="1">
      <c r="A313" s="108">
        <v>151</v>
      </c>
      <c r="B313" s="108" t="str">
        <f>IF('User Information'!C161="", "", 'User Information'!C161)</f>
        <v/>
      </c>
      <c r="C313" s="108" t="str">
        <f>IF('User Information'!D161="", "", 'User Information'!D161)</f>
        <v/>
      </c>
      <c r="D313" s="109"/>
      <c r="E313" s="110" t="str">
        <f>IF('User Information'!E161="", "", 'User Information'!E161)</f>
        <v/>
      </c>
      <c r="F313" s="108" t="str">
        <f>IF('User Information'!F161="", "", 'User Information'!F161)</f>
        <v/>
      </c>
      <c r="G313" s="109"/>
      <c r="H313" s="111" t="str">
        <f>IF('User Information'!K161="", "", 'User Information'!K161)</f>
        <v/>
      </c>
      <c r="I313" s="112"/>
      <c r="J313" s="111" t="str">
        <f>IF('User Information'!H161="", "", 'User Information'!H161)</f>
        <v/>
      </c>
      <c r="K313" s="112"/>
      <c r="L313" s="113" t="str">
        <f>IF('User Information'!I161="", "", 'User Information'!I161)</f>
        <v/>
      </c>
      <c r="M313" s="114" t="s">
        <v>205</v>
      </c>
      <c r="N313" s="115" t="s">
        <v>206</v>
      </c>
    </row>
    <row r="314" spans="1:14" s="116" customFormat="1" ht="42" customHeight="1">
      <c r="A314" s="495" t="s">
        <v>207</v>
      </c>
      <c r="B314" s="496"/>
      <c r="C314" s="497"/>
      <c r="D314" s="498"/>
      <c r="E314" s="498"/>
      <c r="F314" s="498"/>
      <c r="G314" s="498"/>
      <c r="H314" s="498"/>
      <c r="I314" s="498"/>
      <c r="J314" s="498"/>
      <c r="K314" s="498"/>
      <c r="L314" s="498"/>
      <c r="M314" s="117"/>
      <c r="N314" s="118"/>
    </row>
    <row r="315" spans="1:14" s="116" customFormat="1" ht="33.200000000000003" customHeight="1">
      <c r="A315" s="108">
        <v>152</v>
      </c>
      <c r="B315" s="108" t="str">
        <f>IF('User Information'!C162="", "", 'User Information'!C162)</f>
        <v/>
      </c>
      <c r="C315" s="108" t="str">
        <f>IF('User Information'!D162="", "", 'User Information'!D162)</f>
        <v/>
      </c>
      <c r="D315" s="109"/>
      <c r="E315" s="110" t="str">
        <f>IF('User Information'!E162="", "", 'User Information'!E162)</f>
        <v/>
      </c>
      <c r="F315" s="108" t="str">
        <f>IF('User Information'!F162="", "", 'User Information'!F162)</f>
        <v/>
      </c>
      <c r="G315" s="109"/>
      <c r="H315" s="111" t="str">
        <f>IF('User Information'!K162="", "", 'User Information'!K162)</f>
        <v/>
      </c>
      <c r="I315" s="112"/>
      <c r="J315" s="111" t="str">
        <f>IF('User Information'!H162="", "", 'User Information'!H162)</f>
        <v/>
      </c>
      <c r="K315" s="112"/>
      <c r="L315" s="113" t="str">
        <f>IF('User Information'!I162="", "", 'User Information'!I162)</f>
        <v/>
      </c>
      <c r="M315" s="119" t="s">
        <v>205</v>
      </c>
      <c r="N315" s="120" t="s">
        <v>206</v>
      </c>
    </row>
    <row r="316" spans="1:14" s="116" customFormat="1" ht="42" customHeight="1">
      <c r="A316" s="495" t="s">
        <v>207</v>
      </c>
      <c r="B316" s="496"/>
      <c r="C316" s="497"/>
      <c r="D316" s="498"/>
      <c r="E316" s="498"/>
      <c r="F316" s="498"/>
      <c r="G316" s="498"/>
      <c r="H316" s="498"/>
      <c r="I316" s="498"/>
      <c r="J316" s="498"/>
      <c r="K316" s="498"/>
      <c r="L316" s="498"/>
      <c r="M316" s="117"/>
      <c r="N316" s="118"/>
    </row>
    <row r="317" spans="1:14" s="116" customFormat="1" ht="33.200000000000003" customHeight="1">
      <c r="A317" s="108">
        <v>153</v>
      </c>
      <c r="B317" s="108" t="str">
        <f>IF('User Information'!C163="", "", 'User Information'!C163)</f>
        <v/>
      </c>
      <c r="C317" s="108" t="str">
        <f>IF('User Information'!D163="", "", 'User Information'!D163)</f>
        <v/>
      </c>
      <c r="D317" s="109"/>
      <c r="E317" s="110" t="str">
        <f>IF('User Information'!E163="", "", 'User Information'!E163)</f>
        <v/>
      </c>
      <c r="F317" s="108" t="str">
        <f>IF('User Information'!F163="", "", 'User Information'!F163)</f>
        <v/>
      </c>
      <c r="G317" s="109"/>
      <c r="H317" s="111" t="str">
        <f>IF('User Information'!K163="", "", 'User Information'!K163)</f>
        <v/>
      </c>
      <c r="I317" s="112"/>
      <c r="J317" s="111" t="str">
        <f>IF('User Information'!H163="", "", 'User Information'!H163)</f>
        <v/>
      </c>
      <c r="K317" s="112"/>
      <c r="L317" s="113" t="str">
        <f>IF('User Information'!I163="", "", 'User Information'!I163)</f>
        <v/>
      </c>
      <c r="M317" s="114" t="s">
        <v>205</v>
      </c>
      <c r="N317" s="115" t="s">
        <v>206</v>
      </c>
    </row>
    <row r="318" spans="1:14" s="116" customFormat="1" ht="42" customHeight="1">
      <c r="A318" s="495" t="s">
        <v>207</v>
      </c>
      <c r="B318" s="496"/>
      <c r="C318" s="497"/>
      <c r="D318" s="498"/>
      <c r="E318" s="498"/>
      <c r="F318" s="498"/>
      <c r="G318" s="498"/>
      <c r="H318" s="498"/>
      <c r="I318" s="498"/>
      <c r="J318" s="498"/>
      <c r="K318" s="498"/>
      <c r="L318" s="498"/>
      <c r="M318" s="117"/>
      <c r="N318" s="118"/>
    </row>
    <row r="319" spans="1:14" s="116" customFormat="1" ht="33.200000000000003" customHeight="1">
      <c r="A319" s="108">
        <v>154</v>
      </c>
      <c r="B319" s="108" t="str">
        <f>IF('User Information'!C164="", "", 'User Information'!C164)</f>
        <v/>
      </c>
      <c r="C319" s="108" t="str">
        <f>IF('User Information'!D164="", "", 'User Information'!D164)</f>
        <v/>
      </c>
      <c r="D319" s="109"/>
      <c r="E319" s="110" t="str">
        <f>IF('User Information'!E164="", "", 'User Information'!E164)</f>
        <v/>
      </c>
      <c r="F319" s="108" t="str">
        <f>IF('User Information'!F164="", "", 'User Information'!F164)</f>
        <v/>
      </c>
      <c r="G319" s="109"/>
      <c r="H319" s="111" t="str">
        <f>IF('User Information'!K164="", "", 'User Information'!K164)</f>
        <v/>
      </c>
      <c r="I319" s="112"/>
      <c r="J319" s="111" t="str">
        <f>IF('User Information'!H164="", "", 'User Information'!H164)</f>
        <v/>
      </c>
      <c r="K319" s="112"/>
      <c r="L319" s="113" t="str">
        <f>IF('User Information'!I164="", "", 'User Information'!I164)</f>
        <v/>
      </c>
      <c r="M319" s="119" t="s">
        <v>205</v>
      </c>
      <c r="N319" s="120" t="s">
        <v>206</v>
      </c>
    </row>
    <row r="320" spans="1:14" s="116" customFormat="1" ht="42" customHeight="1">
      <c r="A320" s="495" t="s">
        <v>207</v>
      </c>
      <c r="B320" s="496"/>
      <c r="C320" s="497"/>
      <c r="D320" s="498"/>
      <c r="E320" s="498"/>
      <c r="F320" s="498"/>
      <c r="G320" s="498"/>
      <c r="H320" s="498"/>
      <c r="I320" s="498"/>
      <c r="J320" s="498"/>
      <c r="K320" s="498"/>
      <c r="L320" s="498"/>
      <c r="M320" s="117"/>
      <c r="N320" s="118"/>
    </row>
    <row r="321" spans="1:14" s="116" customFormat="1" ht="33.200000000000003" customHeight="1">
      <c r="A321" s="108">
        <v>155</v>
      </c>
      <c r="B321" s="108" t="str">
        <f>IF('User Information'!C165="", "", 'User Information'!C165)</f>
        <v/>
      </c>
      <c r="C321" s="108" t="str">
        <f>IF('User Information'!D165="", "", 'User Information'!D165)</f>
        <v/>
      </c>
      <c r="D321" s="109"/>
      <c r="E321" s="110" t="str">
        <f>IF('User Information'!E165="", "", 'User Information'!E165)</f>
        <v/>
      </c>
      <c r="F321" s="108" t="str">
        <f>IF('User Information'!F165="", "", 'User Information'!F165)</f>
        <v/>
      </c>
      <c r="G321" s="109"/>
      <c r="H321" s="111" t="str">
        <f>IF('User Information'!K165="", "", 'User Information'!K165)</f>
        <v/>
      </c>
      <c r="I321" s="112"/>
      <c r="J321" s="111" t="str">
        <f>IF('User Information'!H165="", "", 'User Information'!H165)</f>
        <v/>
      </c>
      <c r="K321" s="112"/>
      <c r="L321" s="113" t="str">
        <f>IF('User Information'!I165="", "", 'User Information'!I165)</f>
        <v/>
      </c>
      <c r="M321" s="114" t="s">
        <v>205</v>
      </c>
      <c r="N321" s="115" t="s">
        <v>206</v>
      </c>
    </row>
    <row r="322" spans="1:14" s="116" customFormat="1" ht="42" customHeight="1">
      <c r="A322" s="495" t="s">
        <v>207</v>
      </c>
      <c r="B322" s="496"/>
      <c r="C322" s="497"/>
      <c r="D322" s="498"/>
      <c r="E322" s="498"/>
      <c r="F322" s="498"/>
      <c r="G322" s="498"/>
      <c r="H322" s="498"/>
      <c r="I322" s="498"/>
      <c r="J322" s="498"/>
      <c r="K322" s="498"/>
      <c r="L322" s="498"/>
      <c r="M322" s="117"/>
      <c r="N322" s="118"/>
    </row>
    <row r="323" spans="1:14" s="116" customFormat="1" ht="33.200000000000003" customHeight="1">
      <c r="A323" s="108">
        <v>156</v>
      </c>
      <c r="B323" s="108" t="str">
        <f>IF('User Information'!C166="", "", 'User Information'!C166)</f>
        <v/>
      </c>
      <c r="C323" s="108" t="str">
        <f>IF('User Information'!D166="", "", 'User Information'!D166)</f>
        <v/>
      </c>
      <c r="D323" s="109"/>
      <c r="E323" s="110" t="str">
        <f>IF('User Information'!E166="", "", 'User Information'!E166)</f>
        <v/>
      </c>
      <c r="F323" s="108" t="str">
        <f>IF('User Information'!F166="", "", 'User Information'!F166)</f>
        <v/>
      </c>
      <c r="G323" s="109"/>
      <c r="H323" s="111" t="str">
        <f>IF('User Information'!K166="", "", 'User Information'!K166)</f>
        <v/>
      </c>
      <c r="I323" s="112"/>
      <c r="J323" s="111" t="str">
        <f>IF('User Information'!H166="", "", 'User Information'!H166)</f>
        <v/>
      </c>
      <c r="K323" s="112"/>
      <c r="L323" s="113" t="str">
        <f>IF('User Information'!I166="", "", 'User Information'!I166)</f>
        <v/>
      </c>
      <c r="M323" s="119" t="s">
        <v>205</v>
      </c>
      <c r="N323" s="120" t="s">
        <v>206</v>
      </c>
    </row>
    <row r="324" spans="1:14" s="116" customFormat="1" ht="42" customHeight="1">
      <c r="A324" s="495" t="s">
        <v>207</v>
      </c>
      <c r="B324" s="496"/>
      <c r="C324" s="497"/>
      <c r="D324" s="498"/>
      <c r="E324" s="498"/>
      <c r="F324" s="498"/>
      <c r="G324" s="498"/>
      <c r="H324" s="498"/>
      <c r="I324" s="498"/>
      <c r="J324" s="498"/>
      <c r="K324" s="498"/>
      <c r="L324" s="498"/>
      <c r="M324" s="117"/>
      <c r="N324" s="118"/>
    </row>
    <row r="325" spans="1:14" s="116" customFormat="1" ht="33.200000000000003" customHeight="1">
      <c r="A325" s="108">
        <v>157</v>
      </c>
      <c r="B325" s="108" t="str">
        <f>IF('User Information'!C167="", "", 'User Information'!C167)</f>
        <v/>
      </c>
      <c r="C325" s="108" t="str">
        <f>IF('User Information'!D167="", "", 'User Information'!D167)</f>
        <v/>
      </c>
      <c r="D325" s="109"/>
      <c r="E325" s="110" t="str">
        <f>IF('User Information'!E167="", "", 'User Information'!E167)</f>
        <v/>
      </c>
      <c r="F325" s="108" t="str">
        <f>IF('User Information'!F167="", "", 'User Information'!F167)</f>
        <v/>
      </c>
      <c r="G325" s="109"/>
      <c r="H325" s="111" t="str">
        <f>IF('User Information'!K167="", "", 'User Information'!K167)</f>
        <v/>
      </c>
      <c r="I325" s="112"/>
      <c r="J325" s="111" t="str">
        <f>IF('User Information'!H167="", "", 'User Information'!H167)</f>
        <v/>
      </c>
      <c r="K325" s="112"/>
      <c r="L325" s="113" t="str">
        <f>IF('User Information'!I167="", "", 'User Information'!I167)</f>
        <v/>
      </c>
      <c r="M325" s="114" t="s">
        <v>205</v>
      </c>
      <c r="N325" s="115" t="s">
        <v>206</v>
      </c>
    </row>
    <row r="326" spans="1:14" s="116" customFormat="1" ht="42" customHeight="1">
      <c r="A326" s="495" t="s">
        <v>207</v>
      </c>
      <c r="B326" s="496"/>
      <c r="C326" s="497"/>
      <c r="D326" s="498"/>
      <c r="E326" s="498"/>
      <c r="F326" s="498"/>
      <c r="G326" s="498"/>
      <c r="H326" s="498"/>
      <c r="I326" s="498"/>
      <c r="J326" s="498"/>
      <c r="K326" s="498"/>
      <c r="L326" s="498"/>
      <c r="M326" s="117"/>
      <c r="N326" s="118"/>
    </row>
    <row r="327" spans="1:14" s="116" customFormat="1" ht="33.200000000000003" customHeight="1">
      <c r="A327" s="108">
        <v>158</v>
      </c>
      <c r="B327" s="108" t="str">
        <f>IF('User Information'!C168="", "", 'User Information'!C168)</f>
        <v/>
      </c>
      <c r="C327" s="108" t="str">
        <f>IF('User Information'!D168="", "", 'User Information'!D168)</f>
        <v/>
      </c>
      <c r="D327" s="109"/>
      <c r="E327" s="110" t="str">
        <f>IF('User Information'!E168="", "", 'User Information'!E168)</f>
        <v/>
      </c>
      <c r="F327" s="108" t="str">
        <f>IF('User Information'!F168="", "", 'User Information'!F168)</f>
        <v/>
      </c>
      <c r="G327" s="109"/>
      <c r="H327" s="111" t="str">
        <f>IF('User Information'!K168="", "", 'User Information'!K168)</f>
        <v/>
      </c>
      <c r="I327" s="112"/>
      <c r="J327" s="111" t="str">
        <f>IF('User Information'!H168="", "", 'User Information'!H168)</f>
        <v/>
      </c>
      <c r="K327" s="112"/>
      <c r="L327" s="113" t="str">
        <f>IF('User Information'!I168="", "", 'User Information'!I168)</f>
        <v/>
      </c>
      <c r="M327" s="119" t="s">
        <v>205</v>
      </c>
      <c r="N327" s="120" t="s">
        <v>206</v>
      </c>
    </row>
    <row r="328" spans="1:14" s="116" customFormat="1" ht="42" customHeight="1">
      <c r="A328" s="495" t="s">
        <v>207</v>
      </c>
      <c r="B328" s="496"/>
      <c r="C328" s="497"/>
      <c r="D328" s="498"/>
      <c r="E328" s="498"/>
      <c r="F328" s="498"/>
      <c r="G328" s="498"/>
      <c r="H328" s="498"/>
      <c r="I328" s="498"/>
      <c r="J328" s="498"/>
      <c r="K328" s="498"/>
      <c r="L328" s="498"/>
      <c r="M328" s="117"/>
      <c r="N328" s="118"/>
    </row>
    <row r="329" spans="1:14" s="116" customFormat="1" ht="33.200000000000003" customHeight="1">
      <c r="A329" s="108">
        <v>159</v>
      </c>
      <c r="B329" s="108" t="str">
        <f>IF('User Information'!C169="", "", 'User Information'!C169)</f>
        <v/>
      </c>
      <c r="C329" s="108" t="str">
        <f>IF('User Information'!D169="", "", 'User Information'!D169)</f>
        <v/>
      </c>
      <c r="D329" s="109"/>
      <c r="E329" s="110" t="str">
        <f>IF('User Information'!E169="", "", 'User Information'!E169)</f>
        <v/>
      </c>
      <c r="F329" s="108" t="str">
        <f>IF('User Information'!F169="", "", 'User Information'!F169)</f>
        <v/>
      </c>
      <c r="G329" s="109"/>
      <c r="H329" s="111" t="str">
        <f>IF('User Information'!K169="", "", 'User Information'!K169)</f>
        <v/>
      </c>
      <c r="I329" s="112"/>
      <c r="J329" s="111" t="str">
        <f>IF('User Information'!H169="", "", 'User Information'!H169)</f>
        <v/>
      </c>
      <c r="K329" s="112"/>
      <c r="L329" s="113" t="str">
        <f>IF('User Information'!I169="", "", 'User Information'!I169)</f>
        <v/>
      </c>
      <c r="M329" s="114" t="s">
        <v>205</v>
      </c>
      <c r="N329" s="115" t="s">
        <v>206</v>
      </c>
    </row>
    <row r="330" spans="1:14" s="116" customFormat="1" ht="42" customHeight="1">
      <c r="A330" s="495" t="s">
        <v>207</v>
      </c>
      <c r="B330" s="496"/>
      <c r="C330" s="497"/>
      <c r="D330" s="498"/>
      <c r="E330" s="498"/>
      <c r="F330" s="498"/>
      <c r="G330" s="498"/>
      <c r="H330" s="498"/>
      <c r="I330" s="498"/>
      <c r="J330" s="498"/>
      <c r="K330" s="498"/>
      <c r="L330" s="498"/>
      <c r="M330" s="117"/>
      <c r="N330" s="118"/>
    </row>
    <row r="331" spans="1:14" s="116" customFormat="1" ht="33.200000000000003" customHeight="1">
      <c r="A331" s="108">
        <v>160</v>
      </c>
      <c r="B331" s="108" t="str">
        <f>IF('User Information'!C170="", "", 'User Information'!C170)</f>
        <v/>
      </c>
      <c r="C331" s="108" t="str">
        <f>IF('User Information'!D170="", "", 'User Information'!D170)</f>
        <v/>
      </c>
      <c r="D331" s="109"/>
      <c r="E331" s="110" t="str">
        <f>IF('User Information'!E170="", "", 'User Information'!E170)</f>
        <v/>
      </c>
      <c r="F331" s="108" t="str">
        <f>IF('User Information'!F170="", "", 'User Information'!F170)</f>
        <v/>
      </c>
      <c r="G331" s="109"/>
      <c r="H331" s="111" t="str">
        <f>IF('User Information'!K170="", "", 'User Information'!K170)</f>
        <v/>
      </c>
      <c r="I331" s="112"/>
      <c r="J331" s="111" t="str">
        <f>IF('User Information'!H170="", "", 'User Information'!H170)</f>
        <v/>
      </c>
      <c r="K331" s="112"/>
      <c r="L331" s="113" t="str">
        <f>IF('User Information'!I170="", "", 'User Information'!I170)</f>
        <v/>
      </c>
      <c r="M331" s="119" t="s">
        <v>205</v>
      </c>
      <c r="N331" s="120" t="s">
        <v>206</v>
      </c>
    </row>
    <row r="332" spans="1:14" s="116" customFormat="1" ht="42" customHeight="1">
      <c r="A332" s="495" t="s">
        <v>207</v>
      </c>
      <c r="B332" s="496"/>
      <c r="C332" s="497"/>
      <c r="D332" s="498"/>
      <c r="E332" s="498"/>
      <c r="F332" s="498"/>
      <c r="G332" s="498"/>
      <c r="H332" s="498"/>
      <c r="I332" s="498"/>
      <c r="J332" s="498"/>
      <c r="K332" s="498"/>
      <c r="L332" s="498"/>
      <c r="M332" s="117"/>
      <c r="N332" s="118"/>
    </row>
    <row r="333" spans="1:14" s="116" customFormat="1" ht="33.200000000000003" customHeight="1">
      <c r="A333" s="108">
        <v>161</v>
      </c>
      <c r="B333" s="108" t="str">
        <f>IF('User Information'!C171="", "", 'User Information'!C171)</f>
        <v/>
      </c>
      <c r="C333" s="108" t="str">
        <f>IF('User Information'!D171="", "", 'User Information'!D171)</f>
        <v/>
      </c>
      <c r="D333" s="109"/>
      <c r="E333" s="110" t="str">
        <f>IF('User Information'!E171="", "", 'User Information'!E171)</f>
        <v/>
      </c>
      <c r="F333" s="108" t="str">
        <f>IF('User Information'!F171="", "", 'User Information'!F171)</f>
        <v/>
      </c>
      <c r="G333" s="109"/>
      <c r="H333" s="111" t="str">
        <f>IF('User Information'!K171="", "", 'User Information'!K171)</f>
        <v/>
      </c>
      <c r="I333" s="112"/>
      <c r="J333" s="111" t="str">
        <f>IF('User Information'!H171="", "", 'User Information'!H171)</f>
        <v/>
      </c>
      <c r="K333" s="112"/>
      <c r="L333" s="113" t="str">
        <f>IF('User Information'!I171="", "", 'User Information'!I171)</f>
        <v/>
      </c>
      <c r="M333" s="114" t="s">
        <v>205</v>
      </c>
      <c r="N333" s="115" t="s">
        <v>206</v>
      </c>
    </row>
    <row r="334" spans="1:14" s="116" customFormat="1" ht="42" customHeight="1">
      <c r="A334" s="495" t="s">
        <v>207</v>
      </c>
      <c r="B334" s="496"/>
      <c r="C334" s="497"/>
      <c r="D334" s="498"/>
      <c r="E334" s="498"/>
      <c r="F334" s="498"/>
      <c r="G334" s="498"/>
      <c r="H334" s="498"/>
      <c r="I334" s="498"/>
      <c r="J334" s="498"/>
      <c r="K334" s="498"/>
      <c r="L334" s="498"/>
      <c r="M334" s="117"/>
      <c r="N334" s="118"/>
    </row>
    <row r="335" spans="1:14" s="116" customFormat="1" ht="33.200000000000003" customHeight="1">
      <c r="A335" s="108">
        <v>162</v>
      </c>
      <c r="B335" s="108" t="str">
        <f>IF('User Information'!C172="", "", 'User Information'!C172)</f>
        <v/>
      </c>
      <c r="C335" s="108" t="str">
        <f>IF('User Information'!D172="", "", 'User Information'!D172)</f>
        <v/>
      </c>
      <c r="D335" s="109"/>
      <c r="E335" s="110" t="str">
        <f>IF('User Information'!E172="", "", 'User Information'!E172)</f>
        <v/>
      </c>
      <c r="F335" s="108" t="str">
        <f>IF('User Information'!F172="", "", 'User Information'!F172)</f>
        <v/>
      </c>
      <c r="G335" s="109"/>
      <c r="H335" s="111" t="str">
        <f>IF('User Information'!K172="", "", 'User Information'!K172)</f>
        <v/>
      </c>
      <c r="I335" s="112"/>
      <c r="J335" s="111" t="str">
        <f>IF('User Information'!H172="", "", 'User Information'!H172)</f>
        <v/>
      </c>
      <c r="K335" s="112"/>
      <c r="L335" s="113" t="str">
        <f>IF('User Information'!I172="", "", 'User Information'!I172)</f>
        <v/>
      </c>
      <c r="M335" s="119" t="s">
        <v>205</v>
      </c>
      <c r="N335" s="120" t="s">
        <v>206</v>
      </c>
    </row>
    <row r="336" spans="1:14" s="116" customFormat="1" ht="42" customHeight="1">
      <c r="A336" s="495" t="s">
        <v>207</v>
      </c>
      <c r="B336" s="496"/>
      <c r="C336" s="497"/>
      <c r="D336" s="498"/>
      <c r="E336" s="498"/>
      <c r="F336" s="498"/>
      <c r="G336" s="498"/>
      <c r="H336" s="498"/>
      <c r="I336" s="498"/>
      <c r="J336" s="498"/>
      <c r="K336" s="498"/>
      <c r="L336" s="498"/>
      <c r="M336" s="117"/>
      <c r="N336" s="118"/>
    </row>
    <row r="337" spans="1:14" s="116" customFormat="1" ht="33.200000000000003" customHeight="1">
      <c r="A337" s="108">
        <v>163</v>
      </c>
      <c r="B337" s="108" t="str">
        <f>IF('User Information'!C173="", "", 'User Information'!C173)</f>
        <v/>
      </c>
      <c r="C337" s="108" t="str">
        <f>IF('User Information'!D173="", "", 'User Information'!D173)</f>
        <v/>
      </c>
      <c r="D337" s="109"/>
      <c r="E337" s="110" t="str">
        <f>IF('User Information'!E173="", "", 'User Information'!E173)</f>
        <v/>
      </c>
      <c r="F337" s="108" t="str">
        <f>IF('User Information'!F173="", "", 'User Information'!F173)</f>
        <v/>
      </c>
      <c r="G337" s="109"/>
      <c r="H337" s="111" t="str">
        <f>IF('User Information'!K173="", "", 'User Information'!K173)</f>
        <v/>
      </c>
      <c r="I337" s="112"/>
      <c r="J337" s="111" t="str">
        <f>IF('User Information'!H173="", "", 'User Information'!H173)</f>
        <v/>
      </c>
      <c r="K337" s="112"/>
      <c r="L337" s="113" t="str">
        <f>IF('User Information'!I173="", "", 'User Information'!I173)</f>
        <v/>
      </c>
      <c r="M337" s="114" t="s">
        <v>205</v>
      </c>
      <c r="N337" s="115" t="s">
        <v>206</v>
      </c>
    </row>
    <row r="338" spans="1:14" s="116" customFormat="1" ht="42" customHeight="1">
      <c r="A338" s="495" t="s">
        <v>207</v>
      </c>
      <c r="B338" s="496"/>
      <c r="C338" s="497"/>
      <c r="D338" s="498"/>
      <c r="E338" s="498"/>
      <c r="F338" s="498"/>
      <c r="G338" s="498"/>
      <c r="H338" s="498"/>
      <c r="I338" s="498"/>
      <c r="J338" s="498"/>
      <c r="K338" s="498"/>
      <c r="L338" s="498"/>
      <c r="M338" s="117"/>
      <c r="N338" s="118"/>
    </row>
    <row r="339" spans="1:14" s="116" customFormat="1" ht="33.200000000000003" customHeight="1">
      <c r="A339" s="108">
        <v>164</v>
      </c>
      <c r="B339" s="108" t="str">
        <f>IF('User Information'!C174="", "", 'User Information'!C174)</f>
        <v/>
      </c>
      <c r="C339" s="108" t="str">
        <f>IF('User Information'!D174="", "", 'User Information'!D174)</f>
        <v/>
      </c>
      <c r="D339" s="109"/>
      <c r="E339" s="110" t="str">
        <f>IF('User Information'!E174="", "", 'User Information'!E174)</f>
        <v/>
      </c>
      <c r="F339" s="108" t="str">
        <f>IF('User Information'!F174="", "", 'User Information'!F174)</f>
        <v/>
      </c>
      <c r="G339" s="109"/>
      <c r="H339" s="111" t="str">
        <f>IF('User Information'!K174="", "", 'User Information'!K174)</f>
        <v/>
      </c>
      <c r="I339" s="112"/>
      <c r="J339" s="111" t="str">
        <f>IF('User Information'!H174="", "", 'User Information'!H174)</f>
        <v/>
      </c>
      <c r="K339" s="112"/>
      <c r="L339" s="113" t="str">
        <f>IF('User Information'!I174="", "", 'User Information'!I174)</f>
        <v/>
      </c>
      <c r="M339" s="119" t="s">
        <v>205</v>
      </c>
      <c r="N339" s="120" t="s">
        <v>206</v>
      </c>
    </row>
    <row r="340" spans="1:14" s="116" customFormat="1" ht="42" customHeight="1">
      <c r="A340" s="495" t="s">
        <v>207</v>
      </c>
      <c r="B340" s="496"/>
      <c r="C340" s="497"/>
      <c r="D340" s="498"/>
      <c r="E340" s="498"/>
      <c r="F340" s="498"/>
      <c r="G340" s="498"/>
      <c r="H340" s="498"/>
      <c r="I340" s="498"/>
      <c r="J340" s="498"/>
      <c r="K340" s="498"/>
      <c r="L340" s="498"/>
      <c r="M340" s="117"/>
      <c r="N340" s="118"/>
    </row>
    <row r="341" spans="1:14" s="116" customFormat="1" ht="33.200000000000003" customHeight="1">
      <c r="A341" s="108">
        <v>165</v>
      </c>
      <c r="B341" s="108" t="str">
        <f>IF('User Information'!C175="", "", 'User Information'!C175)</f>
        <v/>
      </c>
      <c r="C341" s="108" t="str">
        <f>IF('User Information'!D175="", "", 'User Information'!D175)</f>
        <v/>
      </c>
      <c r="D341" s="109"/>
      <c r="E341" s="110" t="str">
        <f>IF('User Information'!E175="", "", 'User Information'!E175)</f>
        <v/>
      </c>
      <c r="F341" s="108" t="str">
        <f>IF('User Information'!F175="", "", 'User Information'!F175)</f>
        <v/>
      </c>
      <c r="G341" s="109"/>
      <c r="H341" s="111" t="str">
        <f>IF('User Information'!K175="", "", 'User Information'!K175)</f>
        <v/>
      </c>
      <c r="I341" s="112"/>
      <c r="J341" s="111" t="str">
        <f>IF('User Information'!H175="", "", 'User Information'!H175)</f>
        <v/>
      </c>
      <c r="K341" s="112"/>
      <c r="L341" s="113" t="str">
        <f>IF('User Information'!I175="", "", 'User Information'!I175)</f>
        <v/>
      </c>
      <c r="M341" s="114" t="s">
        <v>205</v>
      </c>
      <c r="N341" s="115" t="s">
        <v>206</v>
      </c>
    </row>
    <row r="342" spans="1:14" s="116" customFormat="1" ht="42" customHeight="1">
      <c r="A342" s="495" t="s">
        <v>207</v>
      </c>
      <c r="B342" s="496"/>
      <c r="C342" s="497"/>
      <c r="D342" s="498"/>
      <c r="E342" s="498"/>
      <c r="F342" s="498"/>
      <c r="G342" s="498"/>
      <c r="H342" s="498"/>
      <c r="I342" s="498"/>
      <c r="J342" s="498"/>
      <c r="K342" s="498"/>
      <c r="L342" s="498"/>
      <c r="M342" s="117"/>
      <c r="N342" s="118"/>
    </row>
    <row r="343" spans="1:14" s="116" customFormat="1" ht="33.200000000000003" customHeight="1">
      <c r="A343" s="108">
        <v>166</v>
      </c>
      <c r="B343" s="108" t="str">
        <f>IF('User Information'!C176="", "", 'User Information'!C176)</f>
        <v/>
      </c>
      <c r="C343" s="108" t="str">
        <f>IF('User Information'!D176="", "", 'User Information'!D176)</f>
        <v/>
      </c>
      <c r="D343" s="109"/>
      <c r="E343" s="110" t="str">
        <f>IF('User Information'!E176="", "", 'User Information'!E176)</f>
        <v/>
      </c>
      <c r="F343" s="108" t="str">
        <f>IF('User Information'!F176="", "", 'User Information'!F176)</f>
        <v/>
      </c>
      <c r="G343" s="109"/>
      <c r="H343" s="111" t="str">
        <f>IF('User Information'!K176="", "", 'User Information'!K176)</f>
        <v/>
      </c>
      <c r="I343" s="112"/>
      <c r="J343" s="111" t="str">
        <f>IF('User Information'!H176="", "", 'User Information'!H176)</f>
        <v/>
      </c>
      <c r="K343" s="112"/>
      <c r="L343" s="113" t="str">
        <f>IF('User Information'!I176="", "", 'User Information'!I176)</f>
        <v/>
      </c>
      <c r="M343" s="119" t="s">
        <v>205</v>
      </c>
      <c r="N343" s="120" t="s">
        <v>206</v>
      </c>
    </row>
    <row r="344" spans="1:14" s="116" customFormat="1" ht="42" customHeight="1">
      <c r="A344" s="495" t="s">
        <v>207</v>
      </c>
      <c r="B344" s="496"/>
      <c r="C344" s="497"/>
      <c r="D344" s="498"/>
      <c r="E344" s="498"/>
      <c r="F344" s="498"/>
      <c r="G344" s="498"/>
      <c r="H344" s="498"/>
      <c r="I344" s="498"/>
      <c r="J344" s="498"/>
      <c r="K344" s="498"/>
      <c r="L344" s="498"/>
      <c r="M344" s="117"/>
      <c r="N344" s="118"/>
    </row>
    <row r="345" spans="1:14" s="116" customFormat="1" ht="33.200000000000003" customHeight="1">
      <c r="A345" s="108">
        <v>167</v>
      </c>
      <c r="B345" s="108" t="str">
        <f>IF('User Information'!C177="", "", 'User Information'!C177)</f>
        <v/>
      </c>
      <c r="C345" s="108" t="str">
        <f>IF('User Information'!D177="", "", 'User Information'!D177)</f>
        <v/>
      </c>
      <c r="D345" s="109"/>
      <c r="E345" s="110" t="str">
        <f>IF('User Information'!E177="", "", 'User Information'!E177)</f>
        <v/>
      </c>
      <c r="F345" s="108" t="str">
        <f>IF('User Information'!F177="", "", 'User Information'!F177)</f>
        <v/>
      </c>
      <c r="G345" s="109"/>
      <c r="H345" s="111" t="str">
        <f>IF('User Information'!K177="", "", 'User Information'!K177)</f>
        <v/>
      </c>
      <c r="I345" s="112"/>
      <c r="J345" s="111" t="str">
        <f>IF('User Information'!H177="", "", 'User Information'!H177)</f>
        <v/>
      </c>
      <c r="K345" s="112"/>
      <c r="L345" s="113" t="str">
        <f>IF('User Information'!I177="", "", 'User Information'!I177)</f>
        <v/>
      </c>
      <c r="M345" s="114" t="s">
        <v>205</v>
      </c>
      <c r="N345" s="115" t="s">
        <v>206</v>
      </c>
    </row>
    <row r="346" spans="1:14" s="116" customFormat="1" ht="42" customHeight="1">
      <c r="A346" s="495" t="s">
        <v>207</v>
      </c>
      <c r="B346" s="496"/>
      <c r="C346" s="497"/>
      <c r="D346" s="498"/>
      <c r="E346" s="498"/>
      <c r="F346" s="498"/>
      <c r="G346" s="498"/>
      <c r="H346" s="498"/>
      <c r="I346" s="498"/>
      <c r="J346" s="498"/>
      <c r="K346" s="498"/>
      <c r="L346" s="498"/>
      <c r="M346" s="117"/>
      <c r="N346" s="118"/>
    </row>
    <row r="347" spans="1:14" s="116" customFormat="1" ht="33.200000000000003" customHeight="1">
      <c r="A347" s="108">
        <v>168</v>
      </c>
      <c r="B347" s="108" t="str">
        <f>IF('User Information'!C178="", "", 'User Information'!C178)</f>
        <v/>
      </c>
      <c r="C347" s="108" t="str">
        <f>IF('User Information'!D178="", "", 'User Information'!D178)</f>
        <v/>
      </c>
      <c r="D347" s="109"/>
      <c r="E347" s="110" t="str">
        <f>IF('User Information'!E178="", "", 'User Information'!E178)</f>
        <v/>
      </c>
      <c r="F347" s="108" t="str">
        <f>IF('User Information'!F178="", "", 'User Information'!F178)</f>
        <v/>
      </c>
      <c r="G347" s="109"/>
      <c r="H347" s="111" t="str">
        <f>IF('User Information'!K178="", "", 'User Information'!K178)</f>
        <v/>
      </c>
      <c r="I347" s="112"/>
      <c r="J347" s="111" t="str">
        <f>IF('User Information'!H178="", "", 'User Information'!H178)</f>
        <v/>
      </c>
      <c r="K347" s="112"/>
      <c r="L347" s="113" t="str">
        <f>IF('User Information'!I178="", "", 'User Information'!I178)</f>
        <v/>
      </c>
      <c r="M347" s="119" t="s">
        <v>205</v>
      </c>
      <c r="N347" s="120" t="s">
        <v>206</v>
      </c>
    </row>
    <row r="348" spans="1:14" s="116" customFormat="1" ht="42" customHeight="1">
      <c r="A348" s="495" t="s">
        <v>207</v>
      </c>
      <c r="B348" s="496"/>
      <c r="C348" s="497"/>
      <c r="D348" s="498"/>
      <c r="E348" s="498"/>
      <c r="F348" s="498"/>
      <c r="G348" s="498"/>
      <c r="H348" s="498"/>
      <c r="I348" s="498"/>
      <c r="J348" s="498"/>
      <c r="K348" s="498"/>
      <c r="L348" s="498"/>
      <c r="M348" s="117"/>
      <c r="N348" s="118"/>
    </row>
    <row r="349" spans="1:14" s="116" customFormat="1" ht="33.200000000000003" customHeight="1">
      <c r="A349" s="108">
        <v>169</v>
      </c>
      <c r="B349" s="108" t="str">
        <f>IF('User Information'!C179="", "", 'User Information'!C179)</f>
        <v/>
      </c>
      <c r="C349" s="108" t="str">
        <f>IF('User Information'!D179="", "", 'User Information'!D179)</f>
        <v/>
      </c>
      <c r="D349" s="109"/>
      <c r="E349" s="110" t="str">
        <f>IF('User Information'!E179="", "", 'User Information'!E179)</f>
        <v/>
      </c>
      <c r="F349" s="108" t="str">
        <f>IF('User Information'!F179="", "", 'User Information'!F179)</f>
        <v/>
      </c>
      <c r="G349" s="109"/>
      <c r="H349" s="111" t="str">
        <f>IF('User Information'!K179="", "", 'User Information'!K179)</f>
        <v/>
      </c>
      <c r="I349" s="112"/>
      <c r="J349" s="111" t="str">
        <f>IF('User Information'!H179="", "", 'User Information'!H179)</f>
        <v/>
      </c>
      <c r="K349" s="112"/>
      <c r="L349" s="113" t="str">
        <f>IF('User Information'!I179="", "", 'User Information'!I179)</f>
        <v/>
      </c>
      <c r="M349" s="114" t="s">
        <v>205</v>
      </c>
      <c r="N349" s="115" t="s">
        <v>206</v>
      </c>
    </row>
    <row r="350" spans="1:14" s="116" customFormat="1" ht="42" customHeight="1">
      <c r="A350" s="495" t="s">
        <v>207</v>
      </c>
      <c r="B350" s="496"/>
      <c r="C350" s="497"/>
      <c r="D350" s="498"/>
      <c r="E350" s="498"/>
      <c r="F350" s="498"/>
      <c r="G350" s="498"/>
      <c r="H350" s="498"/>
      <c r="I350" s="498"/>
      <c r="J350" s="498"/>
      <c r="K350" s="498"/>
      <c r="L350" s="498"/>
      <c r="M350" s="117"/>
      <c r="N350" s="118"/>
    </row>
    <row r="351" spans="1:14" s="116" customFormat="1" ht="33.200000000000003" customHeight="1">
      <c r="A351" s="108">
        <v>170</v>
      </c>
      <c r="B351" s="108" t="str">
        <f>IF('User Information'!C180="", "", 'User Information'!C180)</f>
        <v/>
      </c>
      <c r="C351" s="108" t="str">
        <f>IF('User Information'!D180="", "", 'User Information'!D180)</f>
        <v/>
      </c>
      <c r="D351" s="109"/>
      <c r="E351" s="110" t="str">
        <f>IF('User Information'!E180="", "", 'User Information'!E180)</f>
        <v/>
      </c>
      <c r="F351" s="108" t="str">
        <f>IF('User Information'!F180="", "", 'User Information'!F180)</f>
        <v/>
      </c>
      <c r="G351" s="109"/>
      <c r="H351" s="111" t="str">
        <f>IF('User Information'!K180="", "", 'User Information'!K180)</f>
        <v/>
      </c>
      <c r="I351" s="112"/>
      <c r="J351" s="111" t="str">
        <f>IF('User Information'!H180="", "", 'User Information'!H180)</f>
        <v/>
      </c>
      <c r="K351" s="112"/>
      <c r="L351" s="113" t="str">
        <f>IF('User Information'!I180="", "", 'User Information'!I180)</f>
        <v/>
      </c>
      <c r="M351" s="119" t="s">
        <v>205</v>
      </c>
      <c r="N351" s="120" t="s">
        <v>206</v>
      </c>
    </row>
    <row r="352" spans="1:14" s="116" customFormat="1" ht="42" customHeight="1">
      <c r="A352" s="495" t="s">
        <v>207</v>
      </c>
      <c r="B352" s="496"/>
      <c r="C352" s="497"/>
      <c r="D352" s="498"/>
      <c r="E352" s="498"/>
      <c r="F352" s="498"/>
      <c r="G352" s="498"/>
      <c r="H352" s="498"/>
      <c r="I352" s="498"/>
      <c r="J352" s="498"/>
      <c r="K352" s="498"/>
      <c r="L352" s="498"/>
      <c r="M352" s="117"/>
      <c r="N352" s="118"/>
    </row>
    <row r="353" spans="1:14" s="116" customFormat="1" ht="33.200000000000003" customHeight="1">
      <c r="A353" s="108">
        <v>171</v>
      </c>
      <c r="B353" s="108" t="str">
        <f>IF('User Information'!C181="", "", 'User Information'!C181)</f>
        <v/>
      </c>
      <c r="C353" s="108" t="str">
        <f>IF('User Information'!D181="", "", 'User Information'!D181)</f>
        <v/>
      </c>
      <c r="D353" s="109"/>
      <c r="E353" s="110" t="str">
        <f>IF('User Information'!E181="", "", 'User Information'!E181)</f>
        <v/>
      </c>
      <c r="F353" s="108" t="str">
        <f>IF('User Information'!F181="", "", 'User Information'!F181)</f>
        <v/>
      </c>
      <c r="G353" s="109"/>
      <c r="H353" s="111" t="str">
        <f>IF('User Information'!K181="", "", 'User Information'!K181)</f>
        <v/>
      </c>
      <c r="I353" s="112"/>
      <c r="J353" s="111" t="str">
        <f>IF('User Information'!H181="", "", 'User Information'!H181)</f>
        <v/>
      </c>
      <c r="K353" s="112"/>
      <c r="L353" s="113" t="str">
        <f>IF('User Information'!I181="", "", 'User Information'!I181)</f>
        <v/>
      </c>
      <c r="M353" s="114" t="s">
        <v>205</v>
      </c>
      <c r="N353" s="115" t="s">
        <v>206</v>
      </c>
    </row>
    <row r="354" spans="1:14" s="116" customFormat="1" ht="42" customHeight="1">
      <c r="A354" s="495" t="s">
        <v>207</v>
      </c>
      <c r="B354" s="496"/>
      <c r="C354" s="497"/>
      <c r="D354" s="498"/>
      <c r="E354" s="498"/>
      <c r="F354" s="498"/>
      <c r="G354" s="498"/>
      <c r="H354" s="498"/>
      <c r="I354" s="498"/>
      <c r="J354" s="498"/>
      <c r="K354" s="498"/>
      <c r="L354" s="498"/>
      <c r="M354" s="117"/>
      <c r="N354" s="118"/>
    </row>
    <row r="355" spans="1:14" s="116" customFormat="1" ht="33.200000000000003" customHeight="1">
      <c r="A355" s="108">
        <v>172</v>
      </c>
      <c r="B355" s="108" t="str">
        <f>IF('User Information'!C182="", "", 'User Information'!C182)</f>
        <v/>
      </c>
      <c r="C355" s="108" t="str">
        <f>IF('User Information'!D182="", "", 'User Information'!D182)</f>
        <v/>
      </c>
      <c r="D355" s="109"/>
      <c r="E355" s="110" t="str">
        <f>IF('User Information'!E182="", "", 'User Information'!E182)</f>
        <v/>
      </c>
      <c r="F355" s="108" t="str">
        <f>IF('User Information'!F182="", "", 'User Information'!F182)</f>
        <v/>
      </c>
      <c r="G355" s="109"/>
      <c r="H355" s="111" t="str">
        <f>IF('User Information'!K182="", "", 'User Information'!K182)</f>
        <v/>
      </c>
      <c r="I355" s="112"/>
      <c r="J355" s="111" t="str">
        <f>IF('User Information'!H182="", "", 'User Information'!H182)</f>
        <v/>
      </c>
      <c r="K355" s="112"/>
      <c r="L355" s="113" t="str">
        <f>IF('User Information'!I182="", "", 'User Information'!I182)</f>
        <v/>
      </c>
      <c r="M355" s="119" t="s">
        <v>205</v>
      </c>
      <c r="N355" s="120" t="s">
        <v>206</v>
      </c>
    </row>
    <row r="356" spans="1:14" s="116" customFormat="1" ht="42" customHeight="1">
      <c r="A356" s="495" t="s">
        <v>207</v>
      </c>
      <c r="B356" s="496"/>
      <c r="C356" s="497"/>
      <c r="D356" s="498"/>
      <c r="E356" s="498"/>
      <c r="F356" s="498"/>
      <c r="G356" s="498"/>
      <c r="H356" s="498"/>
      <c r="I356" s="498"/>
      <c r="J356" s="498"/>
      <c r="K356" s="498"/>
      <c r="L356" s="498"/>
      <c r="M356" s="117"/>
      <c r="N356" s="118"/>
    </row>
    <row r="357" spans="1:14" s="116" customFormat="1" ht="33.200000000000003" customHeight="1">
      <c r="A357" s="108">
        <v>173</v>
      </c>
      <c r="B357" s="108" t="str">
        <f>IF('User Information'!C183="", "", 'User Information'!C183)</f>
        <v/>
      </c>
      <c r="C357" s="108" t="str">
        <f>IF('User Information'!D183="", "", 'User Information'!D183)</f>
        <v/>
      </c>
      <c r="D357" s="109"/>
      <c r="E357" s="110" t="str">
        <f>IF('User Information'!E183="", "", 'User Information'!E183)</f>
        <v/>
      </c>
      <c r="F357" s="108" t="str">
        <f>IF('User Information'!F183="", "", 'User Information'!F183)</f>
        <v/>
      </c>
      <c r="G357" s="109"/>
      <c r="H357" s="111" t="str">
        <f>IF('User Information'!K183="", "", 'User Information'!K183)</f>
        <v/>
      </c>
      <c r="I357" s="112"/>
      <c r="J357" s="111" t="str">
        <f>IF('User Information'!H183="", "", 'User Information'!H183)</f>
        <v/>
      </c>
      <c r="K357" s="112"/>
      <c r="L357" s="113" t="str">
        <f>IF('User Information'!I183="", "", 'User Information'!I183)</f>
        <v/>
      </c>
      <c r="M357" s="114" t="s">
        <v>205</v>
      </c>
      <c r="N357" s="115" t="s">
        <v>206</v>
      </c>
    </row>
    <row r="358" spans="1:14" s="116" customFormat="1" ht="42" customHeight="1">
      <c r="A358" s="495" t="s">
        <v>207</v>
      </c>
      <c r="B358" s="496"/>
      <c r="C358" s="497"/>
      <c r="D358" s="498"/>
      <c r="E358" s="498"/>
      <c r="F358" s="498"/>
      <c r="G358" s="498"/>
      <c r="H358" s="498"/>
      <c r="I358" s="498"/>
      <c r="J358" s="498"/>
      <c r="K358" s="498"/>
      <c r="L358" s="498"/>
      <c r="M358" s="117"/>
      <c r="N358" s="118"/>
    </row>
    <row r="359" spans="1:14" s="116" customFormat="1" ht="33.200000000000003" customHeight="1">
      <c r="A359" s="108">
        <v>174</v>
      </c>
      <c r="B359" s="108" t="str">
        <f>IF('User Information'!C184="", "", 'User Information'!C184)</f>
        <v/>
      </c>
      <c r="C359" s="108" t="str">
        <f>IF('User Information'!D184="", "", 'User Information'!D184)</f>
        <v/>
      </c>
      <c r="D359" s="109"/>
      <c r="E359" s="110" t="str">
        <f>IF('User Information'!E184="", "", 'User Information'!E184)</f>
        <v/>
      </c>
      <c r="F359" s="108" t="str">
        <f>IF('User Information'!F184="", "", 'User Information'!F184)</f>
        <v/>
      </c>
      <c r="G359" s="109"/>
      <c r="H359" s="111" t="str">
        <f>IF('User Information'!K184="", "", 'User Information'!K184)</f>
        <v/>
      </c>
      <c r="I359" s="112"/>
      <c r="J359" s="111" t="str">
        <f>IF('User Information'!H184="", "", 'User Information'!H184)</f>
        <v/>
      </c>
      <c r="K359" s="112"/>
      <c r="L359" s="113" t="str">
        <f>IF('User Information'!I184="", "", 'User Information'!I184)</f>
        <v/>
      </c>
      <c r="M359" s="119" t="s">
        <v>205</v>
      </c>
      <c r="N359" s="120" t="s">
        <v>206</v>
      </c>
    </row>
    <row r="360" spans="1:14" s="116" customFormat="1" ht="42" customHeight="1">
      <c r="A360" s="495" t="s">
        <v>207</v>
      </c>
      <c r="B360" s="496"/>
      <c r="C360" s="497"/>
      <c r="D360" s="498"/>
      <c r="E360" s="498"/>
      <c r="F360" s="498"/>
      <c r="G360" s="498"/>
      <c r="H360" s="498"/>
      <c r="I360" s="498"/>
      <c r="J360" s="498"/>
      <c r="K360" s="498"/>
      <c r="L360" s="498"/>
      <c r="M360" s="117"/>
      <c r="N360" s="118"/>
    </row>
    <row r="361" spans="1:14" s="116" customFormat="1" ht="33.200000000000003" customHeight="1">
      <c r="A361" s="108">
        <v>175</v>
      </c>
      <c r="B361" s="108" t="str">
        <f>IF('User Information'!C185="", "", 'User Information'!C185)</f>
        <v/>
      </c>
      <c r="C361" s="108" t="str">
        <f>IF('User Information'!D185="", "", 'User Information'!D185)</f>
        <v/>
      </c>
      <c r="D361" s="109"/>
      <c r="E361" s="110" t="str">
        <f>IF('User Information'!E185="", "", 'User Information'!E185)</f>
        <v/>
      </c>
      <c r="F361" s="108" t="str">
        <f>IF('User Information'!F185="", "", 'User Information'!F185)</f>
        <v/>
      </c>
      <c r="G361" s="109"/>
      <c r="H361" s="111" t="str">
        <f>IF('User Information'!K185="", "", 'User Information'!K185)</f>
        <v/>
      </c>
      <c r="I361" s="112"/>
      <c r="J361" s="111" t="str">
        <f>IF('User Information'!H185="", "", 'User Information'!H185)</f>
        <v/>
      </c>
      <c r="K361" s="112"/>
      <c r="L361" s="113" t="str">
        <f>IF('User Information'!I185="", "", 'User Information'!I185)</f>
        <v/>
      </c>
      <c r="M361" s="114" t="s">
        <v>205</v>
      </c>
      <c r="N361" s="115" t="s">
        <v>206</v>
      </c>
    </row>
    <row r="362" spans="1:14" s="116" customFormat="1" ht="42" customHeight="1">
      <c r="A362" s="495" t="s">
        <v>207</v>
      </c>
      <c r="B362" s="496"/>
      <c r="C362" s="497"/>
      <c r="D362" s="498"/>
      <c r="E362" s="498"/>
      <c r="F362" s="498"/>
      <c r="G362" s="498"/>
      <c r="H362" s="498"/>
      <c r="I362" s="498"/>
      <c r="J362" s="498"/>
      <c r="K362" s="498"/>
      <c r="L362" s="498"/>
      <c r="M362" s="117"/>
      <c r="N362" s="118"/>
    </row>
    <row r="363" spans="1:14" s="116" customFormat="1" ht="33.200000000000003" customHeight="1">
      <c r="A363" s="108">
        <v>176</v>
      </c>
      <c r="B363" s="108" t="str">
        <f>IF('User Information'!C186="", "", 'User Information'!C186)</f>
        <v/>
      </c>
      <c r="C363" s="108" t="str">
        <f>IF('User Information'!D186="", "", 'User Information'!D186)</f>
        <v/>
      </c>
      <c r="D363" s="109"/>
      <c r="E363" s="110" t="str">
        <f>IF('User Information'!E186="", "", 'User Information'!E186)</f>
        <v/>
      </c>
      <c r="F363" s="108" t="str">
        <f>IF('User Information'!F186="", "", 'User Information'!F186)</f>
        <v/>
      </c>
      <c r="G363" s="109"/>
      <c r="H363" s="111" t="str">
        <f>IF('User Information'!K186="", "", 'User Information'!K186)</f>
        <v/>
      </c>
      <c r="I363" s="112"/>
      <c r="J363" s="111" t="str">
        <f>IF('User Information'!H186="", "", 'User Information'!H186)</f>
        <v/>
      </c>
      <c r="K363" s="112"/>
      <c r="L363" s="113" t="str">
        <f>IF('User Information'!I186="", "", 'User Information'!I186)</f>
        <v/>
      </c>
      <c r="M363" s="119" t="s">
        <v>205</v>
      </c>
      <c r="N363" s="120" t="s">
        <v>206</v>
      </c>
    </row>
    <row r="364" spans="1:14" s="116" customFormat="1" ht="42" customHeight="1">
      <c r="A364" s="495" t="s">
        <v>207</v>
      </c>
      <c r="B364" s="496"/>
      <c r="C364" s="497"/>
      <c r="D364" s="498"/>
      <c r="E364" s="498"/>
      <c r="F364" s="498"/>
      <c r="G364" s="498"/>
      <c r="H364" s="498"/>
      <c r="I364" s="498"/>
      <c r="J364" s="498"/>
      <c r="K364" s="498"/>
      <c r="L364" s="498"/>
      <c r="M364" s="117"/>
      <c r="N364" s="118"/>
    </row>
    <row r="365" spans="1:14" s="116" customFormat="1" ht="33.200000000000003" customHeight="1">
      <c r="A365" s="108">
        <v>177</v>
      </c>
      <c r="B365" s="108" t="str">
        <f>IF('User Information'!C187="", "", 'User Information'!C187)</f>
        <v/>
      </c>
      <c r="C365" s="108" t="str">
        <f>IF('User Information'!D187="", "", 'User Information'!D187)</f>
        <v/>
      </c>
      <c r="D365" s="109"/>
      <c r="E365" s="110" t="str">
        <f>IF('User Information'!E187="", "", 'User Information'!E187)</f>
        <v/>
      </c>
      <c r="F365" s="108" t="str">
        <f>IF('User Information'!F187="", "", 'User Information'!F187)</f>
        <v/>
      </c>
      <c r="G365" s="109"/>
      <c r="H365" s="111" t="str">
        <f>IF('User Information'!K187="", "", 'User Information'!K187)</f>
        <v/>
      </c>
      <c r="I365" s="112"/>
      <c r="J365" s="111" t="str">
        <f>IF('User Information'!H187="", "", 'User Information'!H187)</f>
        <v/>
      </c>
      <c r="K365" s="112"/>
      <c r="L365" s="113" t="str">
        <f>IF('User Information'!I187="", "", 'User Information'!I187)</f>
        <v/>
      </c>
      <c r="M365" s="114" t="s">
        <v>205</v>
      </c>
      <c r="N365" s="115" t="s">
        <v>206</v>
      </c>
    </row>
    <row r="366" spans="1:14" s="116" customFormat="1" ht="42" customHeight="1">
      <c r="A366" s="495" t="s">
        <v>207</v>
      </c>
      <c r="B366" s="496"/>
      <c r="C366" s="497"/>
      <c r="D366" s="498"/>
      <c r="E366" s="498"/>
      <c r="F366" s="498"/>
      <c r="G366" s="498"/>
      <c r="H366" s="498"/>
      <c r="I366" s="498"/>
      <c r="J366" s="498"/>
      <c r="K366" s="498"/>
      <c r="L366" s="498"/>
      <c r="M366" s="117"/>
      <c r="N366" s="118"/>
    </row>
    <row r="367" spans="1:14" s="116" customFormat="1" ht="33.200000000000003" customHeight="1">
      <c r="A367" s="108">
        <v>178</v>
      </c>
      <c r="B367" s="108" t="str">
        <f>IF('User Information'!C188="", "", 'User Information'!C188)</f>
        <v/>
      </c>
      <c r="C367" s="108" t="str">
        <f>IF('User Information'!D188="", "", 'User Information'!D188)</f>
        <v/>
      </c>
      <c r="D367" s="109"/>
      <c r="E367" s="110" t="str">
        <f>IF('User Information'!E188="", "", 'User Information'!E188)</f>
        <v/>
      </c>
      <c r="F367" s="108" t="str">
        <f>IF('User Information'!F188="", "", 'User Information'!F188)</f>
        <v/>
      </c>
      <c r="G367" s="109"/>
      <c r="H367" s="111" t="str">
        <f>IF('User Information'!K188="", "", 'User Information'!K188)</f>
        <v/>
      </c>
      <c r="I367" s="112"/>
      <c r="J367" s="111" t="str">
        <f>IF('User Information'!H188="", "", 'User Information'!H188)</f>
        <v/>
      </c>
      <c r="K367" s="112"/>
      <c r="L367" s="113" t="str">
        <f>IF('User Information'!I188="", "", 'User Information'!I188)</f>
        <v/>
      </c>
      <c r="M367" s="119" t="s">
        <v>205</v>
      </c>
      <c r="N367" s="120" t="s">
        <v>206</v>
      </c>
    </row>
    <row r="368" spans="1:14" s="116" customFormat="1" ht="42" customHeight="1">
      <c r="A368" s="495" t="s">
        <v>207</v>
      </c>
      <c r="B368" s="496"/>
      <c r="C368" s="497"/>
      <c r="D368" s="498"/>
      <c r="E368" s="498"/>
      <c r="F368" s="498"/>
      <c r="G368" s="498"/>
      <c r="H368" s="498"/>
      <c r="I368" s="498"/>
      <c r="J368" s="498"/>
      <c r="K368" s="498"/>
      <c r="L368" s="498"/>
      <c r="M368" s="117"/>
      <c r="N368" s="118"/>
    </row>
    <row r="369" spans="1:14" s="116" customFormat="1" ht="33.200000000000003" customHeight="1">
      <c r="A369" s="108">
        <v>179</v>
      </c>
      <c r="B369" s="108" t="str">
        <f>IF('User Information'!C189="", "", 'User Information'!C189)</f>
        <v/>
      </c>
      <c r="C369" s="108" t="str">
        <f>IF('User Information'!D189="", "", 'User Information'!D189)</f>
        <v/>
      </c>
      <c r="D369" s="109"/>
      <c r="E369" s="110" t="str">
        <f>IF('User Information'!E189="", "", 'User Information'!E189)</f>
        <v/>
      </c>
      <c r="F369" s="108" t="str">
        <f>IF('User Information'!F189="", "", 'User Information'!F189)</f>
        <v/>
      </c>
      <c r="G369" s="109"/>
      <c r="H369" s="111" t="str">
        <f>IF('User Information'!K189="", "", 'User Information'!K189)</f>
        <v/>
      </c>
      <c r="I369" s="112"/>
      <c r="J369" s="111" t="str">
        <f>IF('User Information'!H189="", "", 'User Information'!H189)</f>
        <v/>
      </c>
      <c r="K369" s="112"/>
      <c r="L369" s="113" t="str">
        <f>IF('User Information'!I189="", "", 'User Information'!I189)</f>
        <v/>
      </c>
      <c r="M369" s="114" t="s">
        <v>205</v>
      </c>
      <c r="N369" s="115" t="s">
        <v>206</v>
      </c>
    </row>
    <row r="370" spans="1:14" s="116" customFormat="1" ht="42" customHeight="1">
      <c r="A370" s="495" t="s">
        <v>207</v>
      </c>
      <c r="B370" s="496"/>
      <c r="C370" s="497"/>
      <c r="D370" s="498"/>
      <c r="E370" s="498"/>
      <c r="F370" s="498"/>
      <c r="G370" s="498"/>
      <c r="H370" s="498"/>
      <c r="I370" s="498"/>
      <c r="J370" s="498"/>
      <c r="K370" s="498"/>
      <c r="L370" s="498"/>
      <c r="M370" s="117"/>
      <c r="N370" s="118"/>
    </row>
    <row r="371" spans="1:14" s="116" customFormat="1" ht="33.200000000000003" customHeight="1">
      <c r="A371" s="108">
        <v>180</v>
      </c>
      <c r="B371" s="108" t="str">
        <f>IF('User Information'!C190="", "", 'User Information'!C190)</f>
        <v/>
      </c>
      <c r="C371" s="108" t="str">
        <f>IF('User Information'!D190="", "", 'User Information'!D190)</f>
        <v/>
      </c>
      <c r="D371" s="109"/>
      <c r="E371" s="110" t="str">
        <f>IF('User Information'!E190="", "", 'User Information'!E190)</f>
        <v/>
      </c>
      <c r="F371" s="108" t="str">
        <f>IF('User Information'!F190="", "", 'User Information'!F190)</f>
        <v/>
      </c>
      <c r="G371" s="109"/>
      <c r="H371" s="111" t="str">
        <f>IF('User Information'!K190="", "", 'User Information'!K190)</f>
        <v/>
      </c>
      <c r="I371" s="112"/>
      <c r="J371" s="111" t="str">
        <f>IF('User Information'!H190="", "", 'User Information'!H190)</f>
        <v/>
      </c>
      <c r="K371" s="112"/>
      <c r="L371" s="113" t="str">
        <f>IF('User Information'!I190="", "", 'User Information'!I190)</f>
        <v/>
      </c>
      <c r="M371" s="119" t="s">
        <v>205</v>
      </c>
      <c r="N371" s="120" t="s">
        <v>206</v>
      </c>
    </row>
    <row r="372" spans="1:14" s="116" customFormat="1" ht="42" customHeight="1">
      <c r="A372" s="495" t="s">
        <v>207</v>
      </c>
      <c r="B372" s="496"/>
      <c r="C372" s="497"/>
      <c r="D372" s="498"/>
      <c r="E372" s="498"/>
      <c r="F372" s="498"/>
      <c r="G372" s="498"/>
      <c r="H372" s="498"/>
      <c r="I372" s="498"/>
      <c r="J372" s="498"/>
      <c r="K372" s="498"/>
      <c r="L372" s="498"/>
      <c r="M372" s="117"/>
      <c r="N372" s="118"/>
    </row>
    <row r="373" spans="1:14" s="116" customFormat="1" ht="33.200000000000003" customHeight="1">
      <c r="A373" s="108">
        <v>181</v>
      </c>
      <c r="B373" s="108" t="str">
        <f>IF('User Information'!C191="", "", 'User Information'!C191)</f>
        <v/>
      </c>
      <c r="C373" s="108" t="str">
        <f>IF('User Information'!D191="", "", 'User Information'!D191)</f>
        <v/>
      </c>
      <c r="D373" s="109"/>
      <c r="E373" s="110" t="str">
        <f>IF('User Information'!E191="", "", 'User Information'!E191)</f>
        <v/>
      </c>
      <c r="F373" s="108" t="str">
        <f>IF('User Information'!F191="", "", 'User Information'!F191)</f>
        <v/>
      </c>
      <c r="G373" s="109"/>
      <c r="H373" s="111" t="str">
        <f>IF('User Information'!K191="", "", 'User Information'!K191)</f>
        <v/>
      </c>
      <c r="I373" s="112"/>
      <c r="J373" s="111" t="str">
        <f>IF('User Information'!H191="", "", 'User Information'!H191)</f>
        <v/>
      </c>
      <c r="K373" s="112"/>
      <c r="L373" s="113" t="str">
        <f>IF('User Information'!I191="", "", 'User Information'!I191)</f>
        <v/>
      </c>
      <c r="M373" s="114" t="s">
        <v>205</v>
      </c>
      <c r="N373" s="115" t="s">
        <v>206</v>
      </c>
    </row>
    <row r="374" spans="1:14" s="116" customFormat="1" ht="42" customHeight="1">
      <c r="A374" s="495" t="s">
        <v>207</v>
      </c>
      <c r="B374" s="496"/>
      <c r="C374" s="497"/>
      <c r="D374" s="498"/>
      <c r="E374" s="498"/>
      <c r="F374" s="498"/>
      <c r="G374" s="498"/>
      <c r="H374" s="498"/>
      <c r="I374" s="498"/>
      <c r="J374" s="498"/>
      <c r="K374" s="498"/>
      <c r="L374" s="498"/>
      <c r="M374" s="117"/>
      <c r="N374" s="118"/>
    </row>
    <row r="375" spans="1:14" s="116" customFormat="1" ht="33.200000000000003" customHeight="1">
      <c r="A375" s="108">
        <v>182</v>
      </c>
      <c r="B375" s="108" t="str">
        <f>IF('User Information'!C192="", "", 'User Information'!C192)</f>
        <v/>
      </c>
      <c r="C375" s="108" t="str">
        <f>IF('User Information'!D192="", "", 'User Information'!D192)</f>
        <v/>
      </c>
      <c r="D375" s="109"/>
      <c r="E375" s="110" t="str">
        <f>IF('User Information'!E192="", "", 'User Information'!E192)</f>
        <v/>
      </c>
      <c r="F375" s="108" t="str">
        <f>IF('User Information'!F192="", "", 'User Information'!F192)</f>
        <v/>
      </c>
      <c r="G375" s="109"/>
      <c r="H375" s="111" t="str">
        <f>IF('User Information'!K192="", "", 'User Information'!K192)</f>
        <v/>
      </c>
      <c r="I375" s="112"/>
      <c r="J375" s="111" t="str">
        <f>IF('User Information'!H192="", "", 'User Information'!H192)</f>
        <v/>
      </c>
      <c r="K375" s="112"/>
      <c r="L375" s="113" t="str">
        <f>IF('User Information'!I192="", "", 'User Information'!I192)</f>
        <v/>
      </c>
      <c r="M375" s="119" t="s">
        <v>205</v>
      </c>
      <c r="N375" s="120" t="s">
        <v>206</v>
      </c>
    </row>
    <row r="376" spans="1:14" s="116" customFormat="1" ht="42" customHeight="1">
      <c r="A376" s="495" t="s">
        <v>207</v>
      </c>
      <c r="B376" s="496"/>
      <c r="C376" s="497"/>
      <c r="D376" s="498"/>
      <c r="E376" s="498"/>
      <c r="F376" s="498"/>
      <c r="G376" s="498"/>
      <c r="H376" s="498"/>
      <c r="I376" s="498"/>
      <c r="J376" s="498"/>
      <c r="K376" s="498"/>
      <c r="L376" s="498"/>
      <c r="M376" s="117"/>
      <c r="N376" s="118"/>
    </row>
    <row r="377" spans="1:14" s="116" customFormat="1" ht="33.200000000000003" customHeight="1">
      <c r="A377" s="108">
        <v>183</v>
      </c>
      <c r="B377" s="108" t="str">
        <f>IF('User Information'!C193="", "", 'User Information'!C193)</f>
        <v/>
      </c>
      <c r="C377" s="108" t="str">
        <f>IF('User Information'!D193="", "", 'User Information'!D193)</f>
        <v/>
      </c>
      <c r="D377" s="109"/>
      <c r="E377" s="110" t="str">
        <f>IF('User Information'!E193="", "", 'User Information'!E193)</f>
        <v/>
      </c>
      <c r="F377" s="108" t="str">
        <f>IF('User Information'!F193="", "", 'User Information'!F193)</f>
        <v/>
      </c>
      <c r="G377" s="109"/>
      <c r="H377" s="111" t="str">
        <f>IF('User Information'!K193="", "", 'User Information'!K193)</f>
        <v/>
      </c>
      <c r="I377" s="112"/>
      <c r="J377" s="111" t="str">
        <f>IF('User Information'!H193="", "", 'User Information'!H193)</f>
        <v/>
      </c>
      <c r="K377" s="112"/>
      <c r="L377" s="113" t="str">
        <f>IF('User Information'!I193="", "", 'User Information'!I193)</f>
        <v/>
      </c>
      <c r="M377" s="114" t="s">
        <v>205</v>
      </c>
      <c r="N377" s="115" t="s">
        <v>206</v>
      </c>
    </row>
    <row r="378" spans="1:14" s="116" customFormat="1" ht="42" customHeight="1">
      <c r="A378" s="495" t="s">
        <v>207</v>
      </c>
      <c r="B378" s="496"/>
      <c r="C378" s="497"/>
      <c r="D378" s="498"/>
      <c r="E378" s="498"/>
      <c r="F378" s="498"/>
      <c r="G378" s="498"/>
      <c r="H378" s="498"/>
      <c r="I378" s="498"/>
      <c r="J378" s="498"/>
      <c r="K378" s="498"/>
      <c r="L378" s="498"/>
      <c r="M378" s="117"/>
      <c r="N378" s="118"/>
    </row>
    <row r="379" spans="1:14" s="116" customFormat="1" ht="33.200000000000003" customHeight="1">
      <c r="A379" s="108">
        <v>184</v>
      </c>
      <c r="B379" s="108" t="str">
        <f>IF('User Information'!C194="", "", 'User Information'!C194)</f>
        <v/>
      </c>
      <c r="C379" s="108" t="str">
        <f>IF('User Information'!D194="", "", 'User Information'!D194)</f>
        <v/>
      </c>
      <c r="D379" s="109"/>
      <c r="E379" s="110" t="str">
        <f>IF('User Information'!E194="", "", 'User Information'!E194)</f>
        <v/>
      </c>
      <c r="F379" s="108" t="str">
        <f>IF('User Information'!F194="", "", 'User Information'!F194)</f>
        <v/>
      </c>
      <c r="G379" s="109"/>
      <c r="H379" s="111" t="str">
        <f>IF('User Information'!K194="", "", 'User Information'!K194)</f>
        <v/>
      </c>
      <c r="I379" s="112"/>
      <c r="J379" s="111" t="str">
        <f>IF('User Information'!H194="", "", 'User Information'!H194)</f>
        <v/>
      </c>
      <c r="K379" s="112"/>
      <c r="L379" s="113" t="str">
        <f>IF('User Information'!I194="", "", 'User Information'!I194)</f>
        <v/>
      </c>
      <c r="M379" s="119" t="s">
        <v>205</v>
      </c>
      <c r="N379" s="120" t="s">
        <v>206</v>
      </c>
    </row>
    <row r="380" spans="1:14" s="116" customFormat="1" ht="42" customHeight="1">
      <c r="A380" s="495" t="s">
        <v>207</v>
      </c>
      <c r="B380" s="496"/>
      <c r="C380" s="497"/>
      <c r="D380" s="498"/>
      <c r="E380" s="498"/>
      <c r="F380" s="498"/>
      <c r="G380" s="498"/>
      <c r="H380" s="498"/>
      <c r="I380" s="498"/>
      <c r="J380" s="498"/>
      <c r="K380" s="498"/>
      <c r="L380" s="498"/>
      <c r="M380" s="117"/>
      <c r="N380" s="118"/>
    </row>
    <row r="381" spans="1:14" s="116" customFormat="1" ht="33.200000000000003" customHeight="1">
      <c r="A381" s="108">
        <v>185</v>
      </c>
      <c r="B381" s="108" t="str">
        <f>IF('User Information'!C195="", "", 'User Information'!C195)</f>
        <v/>
      </c>
      <c r="C381" s="108" t="str">
        <f>IF('User Information'!D195="", "", 'User Information'!D195)</f>
        <v/>
      </c>
      <c r="D381" s="109"/>
      <c r="E381" s="110" t="str">
        <f>IF('User Information'!E195="", "", 'User Information'!E195)</f>
        <v/>
      </c>
      <c r="F381" s="108" t="str">
        <f>IF('User Information'!F195="", "", 'User Information'!F195)</f>
        <v/>
      </c>
      <c r="G381" s="109"/>
      <c r="H381" s="111" t="str">
        <f>IF('User Information'!K195="", "", 'User Information'!K195)</f>
        <v/>
      </c>
      <c r="I381" s="112"/>
      <c r="J381" s="111" t="str">
        <f>IF('User Information'!H195="", "", 'User Information'!H195)</f>
        <v/>
      </c>
      <c r="K381" s="112"/>
      <c r="L381" s="113" t="str">
        <f>IF('User Information'!I195="", "", 'User Information'!I195)</f>
        <v/>
      </c>
      <c r="M381" s="114" t="s">
        <v>205</v>
      </c>
      <c r="N381" s="115" t="s">
        <v>206</v>
      </c>
    </row>
    <row r="382" spans="1:14" s="116" customFormat="1" ht="42" customHeight="1">
      <c r="A382" s="495" t="s">
        <v>207</v>
      </c>
      <c r="B382" s="496"/>
      <c r="C382" s="497"/>
      <c r="D382" s="498"/>
      <c r="E382" s="498"/>
      <c r="F382" s="498"/>
      <c r="G382" s="498"/>
      <c r="H382" s="498"/>
      <c r="I382" s="498"/>
      <c r="J382" s="498"/>
      <c r="K382" s="498"/>
      <c r="L382" s="498"/>
      <c r="M382" s="117"/>
      <c r="N382" s="118"/>
    </row>
    <row r="383" spans="1:14" s="116" customFormat="1" ht="33.200000000000003" customHeight="1">
      <c r="A383" s="108">
        <v>186</v>
      </c>
      <c r="B383" s="108" t="str">
        <f>IF('User Information'!C196="", "", 'User Information'!C196)</f>
        <v/>
      </c>
      <c r="C383" s="108" t="str">
        <f>IF('User Information'!D196="", "", 'User Information'!D196)</f>
        <v/>
      </c>
      <c r="D383" s="109"/>
      <c r="E383" s="110" t="str">
        <f>IF('User Information'!E196="", "", 'User Information'!E196)</f>
        <v/>
      </c>
      <c r="F383" s="108" t="str">
        <f>IF('User Information'!F196="", "", 'User Information'!F196)</f>
        <v/>
      </c>
      <c r="G383" s="109"/>
      <c r="H383" s="111" t="str">
        <f>IF('User Information'!K196="", "", 'User Information'!K196)</f>
        <v/>
      </c>
      <c r="I383" s="112"/>
      <c r="J383" s="111" t="str">
        <f>IF('User Information'!H196="", "", 'User Information'!H196)</f>
        <v/>
      </c>
      <c r="K383" s="112"/>
      <c r="L383" s="113" t="str">
        <f>IF('User Information'!I196="", "", 'User Information'!I196)</f>
        <v/>
      </c>
      <c r="M383" s="119" t="s">
        <v>205</v>
      </c>
      <c r="N383" s="120" t="s">
        <v>206</v>
      </c>
    </row>
    <row r="384" spans="1:14" s="116" customFormat="1" ht="42" customHeight="1">
      <c r="A384" s="495" t="s">
        <v>207</v>
      </c>
      <c r="B384" s="496"/>
      <c r="C384" s="497"/>
      <c r="D384" s="498"/>
      <c r="E384" s="498"/>
      <c r="F384" s="498"/>
      <c r="G384" s="498"/>
      <c r="H384" s="498"/>
      <c r="I384" s="498"/>
      <c r="J384" s="498"/>
      <c r="K384" s="498"/>
      <c r="L384" s="498"/>
      <c r="M384" s="117"/>
      <c r="N384" s="118"/>
    </row>
    <row r="385" spans="1:14" s="116" customFormat="1" ht="33.200000000000003" customHeight="1">
      <c r="A385" s="108">
        <v>187</v>
      </c>
      <c r="B385" s="108" t="str">
        <f>IF('User Information'!C197="", "", 'User Information'!C197)</f>
        <v/>
      </c>
      <c r="C385" s="108" t="str">
        <f>IF('User Information'!D197="", "", 'User Information'!D197)</f>
        <v/>
      </c>
      <c r="D385" s="109"/>
      <c r="E385" s="110" t="str">
        <f>IF('User Information'!E197="", "", 'User Information'!E197)</f>
        <v/>
      </c>
      <c r="F385" s="108" t="str">
        <f>IF('User Information'!F197="", "", 'User Information'!F197)</f>
        <v/>
      </c>
      <c r="G385" s="109"/>
      <c r="H385" s="111" t="str">
        <f>IF('User Information'!K197="", "", 'User Information'!K197)</f>
        <v/>
      </c>
      <c r="I385" s="112"/>
      <c r="J385" s="111" t="str">
        <f>IF('User Information'!H197="", "", 'User Information'!H197)</f>
        <v/>
      </c>
      <c r="K385" s="112"/>
      <c r="L385" s="113" t="str">
        <f>IF('User Information'!I197="", "", 'User Information'!I197)</f>
        <v/>
      </c>
      <c r="M385" s="114" t="s">
        <v>205</v>
      </c>
      <c r="N385" s="115" t="s">
        <v>206</v>
      </c>
    </row>
    <row r="386" spans="1:14" s="116" customFormat="1" ht="42" customHeight="1">
      <c r="A386" s="495" t="s">
        <v>207</v>
      </c>
      <c r="B386" s="496"/>
      <c r="C386" s="497"/>
      <c r="D386" s="498"/>
      <c r="E386" s="498"/>
      <c r="F386" s="498"/>
      <c r="G386" s="498"/>
      <c r="H386" s="498"/>
      <c r="I386" s="498"/>
      <c r="J386" s="498"/>
      <c r="K386" s="498"/>
      <c r="L386" s="498"/>
      <c r="M386" s="117"/>
      <c r="N386" s="118"/>
    </row>
    <row r="387" spans="1:14" s="116" customFormat="1" ht="33.200000000000003" customHeight="1">
      <c r="A387" s="108">
        <v>188</v>
      </c>
      <c r="B387" s="108" t="str">
        <f>IF('User Information'!C198="", "", 'User Information'!C198)</f>
        <v/>
      </c>
      <c r="C387" s="108" t="str">
        <f>IF('User Information'!D198="", "", 'User Information'!D198)</f>
        <v/>
      </c>
      <c r="D387" s="109"/>
      <c r="E387" s="110" t="str">
        <f>IF('User Information'!E198="", "", 'User Information'!E198)</f>
        <v/>
      </c>
      <c r="F387" s="108" t="str">
        <f>IF('User Information'!F198="", "", 'User Information'!F198)</f>
        <v/>
      </c>
      <c r="G387" s="109"/>
      <c r="H387" s="111" t="str">
        <f>IF('User Information'!K198="", "", 'User Information'!K198)</f>
        <v/>
      </c>
      <c r="I387" s="112"/>
      <c r="J387" s="111" t="str">
        <f>IF('User Information'!H198="", "", 'User Information'!H198)</f>
        <v/>
      </c>
      <c r="K387" s="112"/>
      <c r="L387" s="113" t="str">
        <f>IF('User Information'!I198="", "", 'User Information'!I198)</f>
        <v/>
      </c>
      <c r="M387" s="119" t="s">
        <v>205</v>
      </c>
      <c r="N387" s="120" t="s">
        <v>206</v>
      </c>
    </row>
    <row r="388" spans="1:14" s="116" customFormat="1" ht="42" customHeight="1">
      <c r="A388" s="495" t="s">
        <v>207</v>
      </c>
      <c r="B388" s="496"/>
      <c r="C388" s="497"/>
      <c r="D388" s="498"/>
      <c r="E388" s="498"/>
      <c r="F388" s="498"/>
      <c r="G388" s="498"/>
      <c r="H388" s="498"/>
      <c r="I388" s="498"/>
      <c r="J388" s="498"/>
      <c r="K388" s="498"/>
      <c r="L388" s="498"/>
      <c r="M388" s="117"/>
      <c r="N388" s="118"/>
    </row>
    <row r="389" spans="1:14" s="116" customFormat="1" ht="33.200000000000003" customHeight="1">
      <c r="A389" s="108">
        <v>189</v>
      </c>
      <c r="B389" s="108" t="str">
        <f>IF('User Information'!C199="", "", 'User Information'!C199)</f>
        <v/>
      </c>
      <c r="C389" s="108" t="str">
        <f>IF('User Information'!D199="", "", 'User Information'!D199)</f>
        <v/>
      </c>
      <c r="D389" s="109"/>
      <c r="E389" s="110" t="str">
        <f>IF('User Information'!E199="", "", 'User Information'!E199)</f>
        <v/>
      </c>
      <c r="F389" s="108" t="str">
        <f>IF('User Information'!F199="", "", 'User Information'!F199)</f>
        <v/>
      </c>
      <c r="G389" s="109"/>
      <c r="H389" s="111" t="str">
        <f>IF('User Information'!K199="", "", 'User Information'!K199)</f>
        <v/>
      </c>
      <c r="I389" s="112"/>
      <c r="J389" s="111" t="str">
        <f>IF('User Information'!H199="", "", 'User Information'!H199)</f>
        <v/>
      </c>
      <c r="K389" s="112"/>
      <c r="L389" s="113" t="str">
        <f>IF('User Information'!I199="", "", 'User Information'!I199)</f>
        <v/>
      </c>
      <c r="M389" s="114" t="s">
        <v>205</v>
      </c>
      <c r="N389" s="115" t="s">
        <v>206</v>
      </c>
    </row>
    <row r="390" spans="1:14" s="116" customFormat="1" ht="42" customHeight="1">
      <c r="A390" s="495" t="s">
        <v>207</v>
      </c>
      <c r="B390" s="496"/>
      <c r="C390" s="497"/>
      <c r="D390" s="498"/>
      <c r="E390" s="498"/>
      <c r="F390" s="498"/>
      <c r="G390" s="498"/>
      <c r="H390" s="498"/>
      <c r="I390" s="498"/>
      <c r="J390" s="498"/>
      <c r="K390" s="498"/>
      <c r="L390" s="498"/>
      <c r="M390" s="117"/>
      <c r="N390" s="118"/>
    </row>
    <row r="391" spans="1:14" s="116" customFormat="1" ht="33.200000000000003" customHeight="1">
      <c r="A391" s="108">
        <v>190</v>
      </c>
      <c r="B391" s="108" t="str">
        <f>IF('User Information'!C200="", "", 'User Information'!C200)</f>
        <v/>
      </c>
      <c r="C391" s="108" t="str">
        <f>IF('User Information'!D200="", "", 'User Information'!D200)</f>
        <v/>
      </c>
      <c r="D391" s="109"/>
      <c r="E391" s="110" t="str">
        <f>IF('User Information'!E200="", "", 'User Information'!E200)</f>
        <v/>
      </c>
      <c r="F391" s="108" t="str">
        <f>IF('User Information'!F200="", "", 'User Information'!F200)</f>
        <v/>
      </c>
      <c r="G391" s="109"/>
      <c r="H391" s="111" t="str">
        <f>IF('User Information'!K200="", "", 'User Information'!K200)</f>
        <v/>
      </c>
      <c r="I391" s="112"/>
      <c r="J391" s="111" t="str">
        <f>IF('User Information'!H200="", "", 'User Information'!H200)</f>
        <v/>
      </c>
      <c r="K391" s="112"/>
      <c r="L391" s="113" t="str">
        <f>IF('User Information'!I200="", "", 'User Information'!I200)</f>
        <v/>
      </c>
      <c r="M391" s="119" t="s">
        <v>205</v>
      </c>
      <c r="N391" s="120" t="s">
        <v>206</v>
      </c>
    </row>
    <row r="392" spans="1:14" s="116" customFormat="1" ht="42" customHeight="1" thickBot="1">
      <c r="A392" s="495" t="s">
        <v>207</v>
      </c>
      <c r="B392" s="496"/>
      <c r="C392" s="497"/>
      <c r="D392" s="498"/>
      <c r="E392" s="498"/>
      <c r="F392" s="498"/>
      <c r="G392" s="498"/>
      <c r="H392" s="498"/>
      <c r="I392" s="498"/>
      <c r="J392" s="498"/>
      <c r="K392" s="498"/>
      <c r="L392" s="498"/>
      <c r="M392" s="121"/>
      <c r="N392" s="122"/>
    </row>
    <row r="393" spans="1:14" ht="12.75" thickTop="1"/>
  </sheetData>
  <sheetProtection selectLockedCells="1"/>
  <protectedRanges>
    <protectedRange sqref="C352 C354 C356 C358 C360 C362 C364 C366 C368 C370 C372 C374 C376 C378 C380 C382 C384 C386 C388 C390 C392" name="Range7"/>
    <protectedRange sqref="C272 C274 C276 C278 C280 C282 C284 C286 C288 C290 C292 C294 C296 C298 C300 C302 C304 C306 C308 C310 C312 C314 C316 C318 C320 C322 C324 C326 C328 C330 C332 C334 C336 C338 C340 C342 C344 C346 C348 C350" name="Range6"/>
    <protectedRange sqref="C140 C218 C220 C222 C224 C226 C230 C232 C236 C234 C238 C242 C244 C246 C248 C250 C252 C254 C256 C258 C260 C270 C268 C266 C264 C262" name="Range5"/>
    <protectedRange sqref="C14 C16 C18 C20 C22 C24 C26 C28 C30 C32 C34 C36 C38 C40 C42 C44" name="Range1"/>
    <protectedRange sqref="C46 C48 C50 C52 C54 C56 C58 C60 C62 C64 C66 C68 C70 C72 C74 C76 C78 C80 C82 C84 C86 C88 C90 C92 C94" name="Range2"/>
    <protectedRange sqref="J4 C94 C96 C98 C100 C102 C104 C106 C108 C110 C112 C114 C116 C118 C120 C122 C124 C126 C128 C130 C132 C134 C136 C138" name="Range3"/>
    <protectedRange sqref="C142 C144 C146 C148 C150 C152 C154 C156 C158 C160 C162 C164 C166 C168 C170 C172 C174 C176 C178 C180 C182 C184 C186 C188 C190 C192 C196 C194 C198 C200 C204 C206 C210 C208 C212 C216 C218 C220 C222 C224 C226 C228 C230 C232 C234 C236 C140" name="Range4"/>
  </protectedRanges>
  <mergeCells count="397">
    <mergeCell ref="A378:B378"/>
    <mergeCell ref="C378:L378"/>
    <mergeCell ref="A380:B380"/>
    <mergeCell ref="C380:L380"/>
    <mergeCell ref="A382:B382"/>
    <mergeCell ref="C382:L382"/>
    <mergeCell ref="A390:B390"/>
    <mergeCell ref="C390:L390"/>
    <mergeCell ref="A392:B392"/>
    <mergeCell ref="C392:L392"/>
    <mergeCell ref="A384:B384"/>
    <mergeCell ref="C384:L384"/>
    <mergeCell ref="A386:B386"/>
    <mergeCell ref="C386:L386"/>
    <mergeCell ref="A388:B388"/>
    <mergeCell ref="C388:L388"/>
    <mergeCell ref="A368:B368"/>
    <mergeCell ref="C368:L368"/>
    <mergeCell ref="A370:B370"/>
    <mergeCell ref="C370:L370"/>
    <mergeCell ref="A372:B372"/>
    <mergeCell ref="C372:L372"/>
    <mergeCell ref="A374:B374"/>
    <mergeCell ref="C374:L374"/>
    <mergeCell ref="A376:B376"/>
    <mergeCell ref="C376:L376"/>
    <mergeCell ref="A358:B358"/>
    <mergeCell ref="C358:L358"/>
    <mergeCell ref="A360:B360"/>
    <mergeCell ref="C360:L360"/>
    <mergeCell ref="A362:B362"/>
    <mergeCell ref="C362:L362"/>
    <mergeCell ref="A364:B364"/>
    <mergeCell ref="C364:L364"/>
    <mergeCell ref="A366:B366"/>
    <mergeCell ref="C366:L366"/>
    <mergeCell ref="A348:B348"/>
    <mergeCell ref="C348:L348"/>
    <mergeCell ref="A350:B350"/>
    <mergeCell ref="C350:L350"/>
    <mergeCell ref="A352:B352"/>
    <mergeCell ref="C352:L352"/>
    <mergeCell ref="A354:B354"/>
    <mergeCell ref="C354:L354"/>
    <mergeCell ref="A356:B356"/>
    <mergeCell ref="C356:L356"/>
    <mergeCell ref="A338:B338"/>
    <mergeCell ref="C338:L338"/>
    <mergeCell ref="A340:B340"/>
    <mergeCell ref="C340:L340"/>
    <mergeCell ref="A342:B342"/>
    <mergeCell ref="C342:L342"/>
    <mergeCell ref="A344:B344"/>
    <mergeCell ref="C344:L344"/>
    <mergeCell ref="A346:B346"/>
    <mergeCell ref="C346:L346"/>
    <mergeCell ref="A328:B328"/>
    <mergeCell ref="C328:L328"/>
    <mergeCell ref="A330:B330"/>
    <mergeCell ref="C330:L330"/>
    <mergeCell ref="A332:B332"/>
    <mergeCell ref="C332:L332"/>
    <mergeCell ref="A334:B334"/>
    <mergeCell ref="C334:L334"/>
    <mergeCell ref="A336:B336"/>
    <mergeCell ref="C336:L336"/>
    <mergeCell ref="A318:B318"/>
    <mergeCell ref="C318:L318"/>
    <mergeCell ref="A320:B320"/>
    <mergeCell ref="C320:L320"/>
    <mergeCell ref="A322:B322"/>
    <mergeCell ref="C322:L322"/>
    <mergeCell ref="A324:B324"/>
    <mergeCell ref="C324:L324"/>
    <mergeCell ref="A326:B326"/>
    <mergeCell ref="C326:L326"/>
    <mergeCell ref="A308:B308"/>
    <mergeCell ref="C308:L308"/>
    <mergeCell ref="A310:B310"/>
    <mergeCell ref="C310:L310"/>
    <mergeCell ref="A312:B312"/>
    <mergeCell ref="C312:L312"/>
    <mergeCell ref="A314:B314"/>
    <mergeCell ref="C314:L314"/>
    <mergeCell ref="A316:B316"/>
    <mergeCell ref="C316:L316"/>
    <mergeCell ref="A298:B298"/>
    <mergeCell ref="C298:L298"/>
    <mergeCell ref="A300:B300"/>
    <mergeCell ref="C300:L300"/>
    <mergeCell ref="A302:B302"/>
    <mergeCell ref="C302:L302"/>
    <mergeCell ref="A304:B304"/>
    <mergeCell ref="C304:L304"/>
    <mergeCell ref="A306:B306"/>
    <mergeCell ref="C306:L306"/>
    <mergeCell ref="A288:B288"/>
    <mergeCell ref="C288:L288"/>
    <mergeCell ref="A290:B290"/>
    <mergeCell ref="C290:L290"/>
    <mergeCell ref="A292:B292"/>
    <mergeCell ref="C292:L292"/>
    <mergeCell ref="A294:B294"/>
    <mergeCell ref="C294:L294"/>
    <mergeCell ref="A296:B296"/>
    <mergeCell ref="C296:L296"/>
    <mergeCell ref="A278:B278"/>
    <mergeCell ref="C278:L278"/>
    <mergeCell ref="A280:B280"/>
    <mergeCell ref="C280:L280"/>
    <mergeCell ref="A282:B282"/>
    <mergeCell ref="C282:L282"/>
    <mergeCell ref="A284:B284"/>
    <mergeCell ref="C284:L284"/>
    <mergeCell ref="A286:B286"/>
    <mergeCell ref="C286:L286"/>
    <mergeCell ref="A268:B268"/>
    <mergeCell ref="C268:L268"/>
    <mergeCell ref="A270:B270"/>
    <mergeCell ref="C270:L270"/>
    <mergeCell ref="A272:B272"/>
    <mergeCell ref="C272:L272"/>
    <mergeCell ref="A274:B274"/>
    <mergeCell ref="C274:L274"/>
    <mergeCell ref="A276:B276"/>
    <mergeCell ref="C276:L276"/>
    <mergeCell ref="A258:B258"/>
    <mergeCell ref="C258:L258"/>
    <mergeCell ref="A260:B260"/>
    <mergeCell ref="C260:L260"/>
    <mergeCell ref="A262:B262"/>
    <mergeCell ref="C262:L262"/>
    <mergeCell ref="A264:B264"/>
    <mergeCell ref="C264:L264"/>
    <mergeCell ref="A266:B266"/>
    <mergeCell ref="C266:L266"/>
    <mergeCell ref="A248:B248"/>
    <mergeCell ref="C248:L248"/>
    <mergeCell ref="A250:B250"/>
    <mergeCell ref="C250:L250"/>
    <mergeCell ref="A252:B252"/>
    <mergeCell ref="C252:L252"/>
    <mergeCell ref="A254:B254"/>
    <mergeCell ref="C254:L254"/>
    <mergeCell ref="A256:B256"/>
    <mergeCell ref="C256:L256"/>
    <mergeCell ref="A238:B238"/>
    <mergeCell ref="C238:L238"/>
    <mergeCell ref="A240:B240"/>
    <mergeCell ref="C240:L240"/>
    <mergeCell ref="A242:B242"/>
    <mergeCell ref="C242:L242"/>
    <mergeCell ref="A244:B244"/>
    <mergeCell ref="C244:L244"/>
    <mergeCell ref="A246:B246"/>
    <mergeCell ref="C246:L246"/>
    <mergeCell ref="A228:B228"/>
    <mergeCell ref="C228:L228"/>
    <mergeCell ref="A230:B230"/>
    <mergeCell ref="C230:L230"/>
    <mergeCell ref="A232:B232"/>
    <mergeCell ref="C232:L232"/>
    <mergeCell ref="A234:B234"/>
    <mergeCell ref="C234:L234"/>
    <mergeCell ref="A236:B236"/>
    <mergeCell ref="C236:L236"/>
    <mergeCell ref="A218:B218"/>
    <mergeCell ref="C218:L218"/>
    <mergeCell ref="A220:B220"/>
    <mergeCell ref="C220:L220"/>
    <mergeCell ref="A222:B222"/>
    <mergeCell ref="C222:L222"/>
    <mergeCell ref="A224:B224"/>
    <mergeCell ref="C224:L224"/>
    <mergeCell ref="A226:B226"/>
    <mergeCell ref="C226:L226"/>
    <mergeCell ref="A208:B208"/>
    <mergeCell ref="C208:L208"/>
    <mergeCell ref="A210:B210"/>
    <mergeCell ref="C210:L210"/>
    <mergeCell ref="A212:B212"/>
    <mergeCell ref="C212:L212"/>
    <mergeCell ref="A214:B214"/>
    <mergeCell ref="C214:L214"/>
    <mergeCell ref="A216:B216"/>
    <mergeCell ref="C216:L216"/>
    <mergeCell ref="A198:B198"/>
    <mergeCell ref="C198:L198"/>
    <mergeCell ref="A200:B200"/>
    <mergeCell ref="C200:L200"/>
    <mergeCell ref="A202:B202"/>
    <mergeCell ref="C202:L202"/>
    <mergeCell ref="A204:B204"/>
    <mergeCell ref="C204:L204"/>
    <mergeCell ref="A206:B206"/>
    <mergeCell ref="C206:L206"/>
    <mergeCell ref="A188:B188"/>
    <mergeCell ref="C188:L188"/>
    <mergeCell ref="A190:B190"/>
    <mergeCell ref="C190:L190"/>
    <mergeCell ref="A192:B192"/>
    <mergeCell ref="C192:L192"/>
    <mergeCell ref="A194:B194"/>
    <mergeCell ref="C194:L194"/>
    <mergeCell ref="A196:B196"/>
    <mergeCell ref="C196:L196"/>
    <mergeCell ref="A178:B178"/>
    <mergeCell ref="C178:L178"/>
    <mergeCell ref="A180:B180"/>
    <mergeCell ref="C180:L180"/>
    <mergeCell ref="A182:B182"/>
    <mergeCell ref="C182:L182"/>
    <mergeCell ref="A184:B184"/>
    <mergeCell ref="C184:L184"/>
    <mergeCell ref="A186:B186"/>
    <mergeCell ref="C186:L186"/>
    <mergeCell ref="A168:B168"/>
    <mergeCell ref="C168:L168"/>
    <mergeCell ref="A170:B170"/>
    <mergeCell ref="C170:L170"/>
    <mergeCell ref="A172:B172"/>
    <mergeCell ref="C172:L172"/>
    <mergeCell ref="A174:B174"/>
    <mergeCell ref="C174:L174"/>
    <mergeCell ref="A176:B176"/>
    <mergeCell ref="C176:L176"/>
    <mergeCell ref="A158:B158"/>
    <mergeCell ref="C158:L158"/>
    <mergeCell ref="A160:B160"/>
    <mergeCell ref="C160:L160"/>
    <mergeCell ref="A162:B162"/>
    <mergeCell ref="C162:L162"/>
    <mergeCell ref="A164:B164"/>
    <mergeCell ref="C164:L164"/>
    <mergeCell ref="A166:B166"/>
    <mergeCell ref="C166:L166"/>
    <mergeCell ref="A148:B148"/>
    <mergeCell ref="C148:L148"/>
    <mergeCell ref="A150:B150"/>
    <mergeCell ref="C150:L150"/>
    <mergeCell ref="A152:B152"/>
    <mergeCell ref="C152:L152"/>
    <mergeCell ref="A154:B154"/>
    <mergeCell ref="C154:L154"/>
    <mergeCell ref="A156:B156"/>
    <mergeCell ref="C156:L156"/>
    <mergeCell ref="A138:B138"/>
    <mergeCell ref="C138:L138"/>
    <mergeCell ref="A140:B140"/>
    <mergeCell ref="C140:L140"/>
    <mergeCell ref="A142:B142"/>
    <mergeCell ref="C142:L142"/>
    <mergeCell ref="A144:B144"/>
    <mergeCell ref="C144:L144"/>
    <mergeCell ref="A146:B146"/>
    <mergeCell ref="C146:L146"/>
    <mergeCell ref="A128:B128"/>
    <mergeCell ref="C128:L128"/>
    <mergeCell ref="A130:B130"/>
    <mergeCell ref="C130:L130"/>
    <mergeCell ref="A132:B132"/>
    <mergeCell ref="C132:L132"/>
    <mergeCell ref="A134:B134"/>
    <mergeCell ref="C134:L134"/>
    <mergeCell ref="A136:B136"/>
    <mergeCell ref="C136:L136"/>
    <mergeCell ref="A118:B118"/>
    <mergeCell ref="C118:L118"/>
    <mergeCell ref="A120:B120"/>
    <mergeCell ref="C120:L120"/>
    <mergeCell ref="A122:B122"/>
    <mergeCell ref="C122:L122"/>
    <mergeCell ref="A124:B124"/>
    <mergeCell ref="C124:L124"/>
    <mergeCell ref="A126:B126"/>
    <mergeCell ref="C126:L126"/>
    <mergeCell ref="A108:B108"/>
    <mergeCell ref="C108:L108"/>
    <mergeCell ref="A110:B110"/>
    <mergeCell ref="C110:L110"/>
    <mergeCell ref="A112:B112"/>
    <mergeCell ref="C112:L112"/>
    <mergeCell ref="A114:B114"/>
    <mergeCell ref="C114:L114"/>
    <mergeCell ref="A116:B116"/>
    <mergeCell ref="C116:L116"/>
    <mergeCell ref="A98:B98"/>
    <mergeCell ref="C98:L98"/>
    <mergeCell ref="A100:B100"/>
    <mergeCell ref="C100:L100"/>
    <mergeCell ref="A102:B102"/>
    <mergeCell ref="C102:L102"/>
    <mergeCell ref="A104:B104"/>
    <mergeCell ref="C104:L104"/>
    <mergeCell ref="A106:B106"/>
    <mergeCell ref="C106:L106"/>
    <mergeCell ref="A88:B88"/>
    <mergeCell ref="C88:L88"/>
    <mergeCell ref="A90:B90"/>
    <mergeCell ref="C90:L90"/>
    <mergeCell ref="A92:B92"/>
    <mergeCell ref="C92:L92"/>
    <mergeCell ref="A94:B94"/>
    <mergeCell ref="C94:L94"/>
    <mergeCell ref="A96:B96"/>
    <mergeCell ref="C96:L96"/>
    <mergeCell ref="A78:B78"/>
    <mergeCell ref="C78:L78"/>
    <mergeCell ref="A80:B80"/>
    <mergeCell ref="C80:L80"/>
    <mergeCell ref="A82:B82"/>
    <mergeCell ref="C82:L82"/>
    <mergeCell ref="A84:B84"/>
    <mergeCell ref="C84:L84"/>
    <mergeCell ref="A86:B86"/>
    <mergeCell ref="C86:L86"/>
    <mergeCell ref="A68:B68"/>
    <mergeCell ref="C68:L68"/>
    <mergeCell ref="A70:B70"/>
    <mergeCell ref="C70:L70"/>
    <mergeCell ref="A72:B72"/>
    <mergeCell ref="C72:L72"/>
    <mergeCell ref="A74:B74"/>
    <mergeCell ref="C74:L74"/>
    <mergeCell ref="A76:B76"/>
    <mergeCell ref="C76:L76"/>
    <mergeCell ref="A58:B58"/>
    <mergeCell ref="C58:L58"/>
    <mergeCell ref="A60:B60"/>
    <mergeCell ref="C60:L60"/>
    <mergeCell ref="A62:B62"/>
    <mergeCell ref="C62:L62"/>
    <mergeCell ref="A64:B64"/>
    <mergeCell ref="C64:L64"/>
    <mergeCell ref="A66:B66"/>
    <mergeCell ref="C66:L66"/>
    <mergeCell ref="A48:B48"/>
    <mergeCell ref="C48:L48"/>
    <mergeCell ref="A50:B50"/>
    <mergeCell ref="C50:L50"/>
    <mergeCell ref="A52:B52"/>
    <mergeCell ref="C52:L52"/>
    <mergeCell ref="A54:B54"/>
    <mergeCell ref="C54:L54"/>
    <mergeCell ref="A56:B56"/>
    <mergeCell ref="C56:L56"/>
    <mergeCell ref="A38:B38"/>
    <mergeCell ref="C38:L38"/>
    <mergeCell ref="A40:B40"/>
    <mergeCell ref="C40:L40"/>
    <mergeCell ref="A42:B42"/>
    <mergeCell ref="C42:L42"/>
    <mergeCell ref="A44:B44"/>
    <mergeCell ref="C44:L44"/>
    <mergeCell ref="A46:B46"/>
    <mergeCell ref="C46:L46"/>
    <mergeCell ref="A28:B28"/>
    <mergeCell ref="C28:L28"/>
    <mergeCell ref="A30:B30"/>
    <mergeCell ref="C30:L30"/>
    <mergeCell ref="A32:B32"/>
    <mergeCell ref="C32:L32"/>
    <mergeCell ref="A34:B34"/>
    <mergeCell ref="C34:L34"/>
    <mergeCell ref="A36:B36"/>
    <mergeCell ref="C36:L36"/>
    <mergeCell ref="A18:B18"/>
    <mergeCell ref="C18:L18"/>
    <mergeCell ref="A20:B20"/>
    <mergeCell ref="C20:L20"/>
    <mergeCell ref="A22:B22"/>
    <mergeCell ref="C22:L22"/>
    <mergeCell ref="A24:B24"/>
    <mergeCell ref="C24:L24"/>
    <mergeCell ref="A26:B26"/>
    <mergeCell ref="C26:L26"/>
    <mergeCell ref="H1:J1"/>
    <mergeCell ref="L1:N1"/>
    <mergeCell ref="H2:J2"/>
    <mergeCell ref="L2:N2"/>
    <mergeCell ref="H5:J5"/>
    <mergeCell ref="L5:N5"/>
    <mergeCell ref="L6:N6"/>
    <mergeCell ref="H8:J8"/>
    <mergeCell ref="L8:N8"/>
    <mergeCell ref="A16:B16"/>
    <mergeCell ref="C16:L16"/>
    <mergeCell ref="H6:J6"/>
    <mergeCell ref="H9:J9"/>
    <mergeCell ref="L9:N9"/>
    <mergeCell ref="M10:N10"/>
    <mergeCell ref="M11:N11"/>
    <mergeCell ref="M12:N12"/>
    <mergeCell ref="A14:B14"/>
    <mergeCell ref="C14:L14"/>
    <mergeCell ref="H10:I10"/>
    <mergeCell ref="H11:I11"/>
  </mergeCells>
  <printOptions horizontalCentered="1"/>
  <pageMargins left="0.31" right="0.27" top="0.75" bottom="0.75" header="0.3" footer="0.3"/>
  <pageSetup scale="72" fitToHeight="7" orientation="landscape" r:id="rId1"/>
  <headerFooter>
    <oddHeader>&amp;C&amp;24Request for Exception on Cellular/Broadband Service &amp;R&amp;"Arial,Bold"&amp;U&amp;D</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C48"/>
  <sheetViews>
    <sheetView showGridLines="0" zoomScale="70" zoomScaleNormal="70" workbookViewId="0">
      <selection activeCell="G6" sqref="G6:I6"/>
    </sheetView>
  </sheetViews>
  <sheetFormatPr defaultColWidth="9.140625" defaultRowHeight="15.75"/>
  <cols>
    <col min="1" max="1" width="5" style="233" customWidth="1"/>
    <col min="2" max="2" width="9.140625" style="233"/>
    <col min="3" max="3" width="12.42578125" style="233" customWidth="1"/>
    <col min="4" max="4" width="13.42578125" style="233" bestFit="1" customWidth="1"/>
    <col min="5" max="5" width="15" style="233" customWidth="1"/>
    <col min="6" max="6" width="10.28515625" style="233" customWidth="1"/>
    <col min="7" max="7" width="14.28515625" style="233" customWidth="1"/>
    <col min="8" max="8" width="14.7109375" style="233" customWidth="1"/>
    <col min="9" max="9" width="10.140625" style="233" customWidth="1"/>
    <col min="10" max="10" width="11.85546875" style="233" customWidth="1"/>
    <col min="11" max="11" width="11.5703125" style="233" customWidth="1"/>
    <col min="12" max="12" width="12.7109375" style="233" customWidth="1"/>
    <col min="13" max="13" width="28.140625" style="233" customWidth="1"/>
    <col min="14" max="14" width="20.7109375" style="233" customWidth="1"/>
    <col min="15" max="15" width="17.5703125" style="233" customWidth="1"/>
    <col min="16" max="16" width="6.140625" style="345" customWidth="1"/>
    <col min="17" max="17" width="11.7109375" style="394" customWidth="1"/>
    <col min="18" max="18" width="18.5703125" style="394" customWidth="1"/>
    <col min="19" max="19" width="20.5703125" style="345" customWidth="1"/>
    <col min="20" max="20" width="22.42578125" style="345" customWidth="1"/>
    <col min="21" max="22" width="26.7109375" style="345" customWidth="1"/>
    <col min="23" max="23" width="9.140625" style="345"/>
    <col min="24" max="54" width="9.140625" style="393"/>
    <col min="55" max="180" width="9.140625" style="311"/>
    <col min="181" max="185" width="9.140625" style="317"/>
    <col min="186" max="16384" width="9.140625" style="233"/>
  </cols>
  <sheetData>
    <row r="1" spans="1:185" s="231" customFormat="1" ht="21.2" customHeight="1">
      <c r="A1" s="171"/>
      <c r="B1" s="171"/>
      <c r="C1" s="171"/>
      <c r="D1" s="171"/>
      <c r="E1" s="171"/>
      <c r="F1" s="171"/>
      <c r="G1" s="171"/>
      <c r="H1" s="171"/>
      <c r="I1" s="171"/>
      <c r="J1" s="171"/>
      <c r="K1" s="171"/>
      <c r="L1" s="171"/>
      <c r="M1" s="171"/>
      <c r="N1" s="171"/>
      <c r="O1" s="171"/>
      <c r="P1" s="393"/>
      <c r="Q1" s="394" t="s">
        <v>32</v>
      </c>
      <c r="R1" s="394" t="s">
        <v>33</v>
      </c>
      <c r="S1" s="345"/>
      <c r="T1" s="345"/>
      <c r="U1" s="345"/>
      <c r="V1" s="345"/>
      <c r="W1" s="345"/>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5"/>
      <c r="FZ1" s="315"/>
      <c r="GA1" s="315"/>
      <c r="GB1" s="315"/>
      <c r="GC1" s="315"/>
    </row>
    <row r="2" spans="1:185" s="231" customFormat="1" ht="36" customHeight="1">
      <c r="A2" s="171"/>
      <c r="B2" s="547" t="s">
        <v>34</v>
      </c>
      <c r="C2" s="547"/>
      <c r="D2" s="547"/>
      <c r="E2" s="547"/>
      <c r="F2" s="522" t="s">
        <v>35</v>
      </c>
      <c r="G2" s="522"/>
      <c r="H2" s="522"/>
      <c r="I2" s="522"/>
      <c r="J2" s="522"/>
      <c r="K2" s="522"/>
      <c r="L2" s="522"/>
      <c r="M2" s="522"/>
      <c r="N2" s="172" t="s">
        <v>268</v>
      </c>
      <c r="O2" s="353" t="str">
        <f>"ITS"&amp; MID('Equipment Funding'!C10,2,4)&amp;"CU"&amp;"WO-"&amp;'Equipment Funding'!G4</f>
        <v>ITSCUWO-</v>
      </c>
      <c r="P2" s="393"/>
      <c r="Q2" s="394"/>
      <c r="R2" s="394"/>
      <c r="S2" s="345"/>
      <c r="T2" s="345"/>
      <c r="U2" s="345"/>
      <c r="V2" s="345"/>
      <c r="W2" s="345"/>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5"/>
      <c r="FZ2" s="315"/>
      <c r="GA2" s="315"/>
      <c r="GB2" s="315"/>
      <c r="GC2" s="315"/>
    </row>
    <row r="3" spans="1:185" s="231" customFormat="1" ht="21.2" customHeight="1">
      <c r="A3" s="171"/>
      <c r="B3" s="171" t="s">
        <v>36</v>
      </c>
      <c r="C3" s="171" t="s">
        <v>37</v>
      </c>
      <c r="D3" s="171"/>
      <c r="E3" s="171"/>
      <c r="F3" s="548" t="s">
        <v>38</v>
      </c>
      <c r="G3" s="548"/>
      <c r="H3" s="548"/>
      <c r="I3" s="548"/>
      <c r="J3" s="548"/>
      <c r="K3" s="548"/>
      <c r="L3" s="548"/>
      <c r="M3" s="548"/>
      <c r="N3" s="171"/>
      <c r="O3" s="171"/>
      <c r="P3" s="393"/>
      <c r="Q3" s="394"/>
      <c r="R3" s="394"/>
      <c r="S3" s="345"/>
      <c r="T3" s="345"/>
      <c r="U3" s="345"/>
      <c r="V3" s="345"/>
      <c r="W3" s="345"/>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5"/>
      <c r="FZ3" s="315"/>
      <c r="GA3" s="315"/>
      <c r="GB3" s="315"/>
      <c r="GC3" s="315"/>
    </row>
    <row r="4" spans="1:185" s="231" customFormat="1" ht="21.2" customHeight="1">
      <c r="A4" s="171"/>
      <c r="B4" s="171" t="s">
        <v>39</v>
      </c>
      <c r="C4" s="171"/>
      <c r="D4" s="171"/>
      <c r="E4" s="171"/>
      <c r="F4" s="171"/>
      <c r="G4" s="171"/>
      <c r="H4" s="171"/>
      <c r="I4" s="171"/>
      <c r="J4" s="171"/>
      <c r="K4" s="171"/>
      <c r="L4" s="171"/>
      <c r="M4" s="171"/>
      <c r="N4" s="171"/>
      <c r="O4" s="171"/>
      <c r="P4" s="393"/>
      <c r="Q4" s="394"/>
      <c r="R4" s="394"/>
      <c r="S4" s="345"/>
      <c r="T4" s="345"/>
      <c r="U4" s="345"/>
      <c r="V4" s="345"/>
      <c r="W4" s="345"/>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5"/>
      <c r="FZ4" s="315"/>
      <c r="GA4" s="315"/>
      <c r="GB4" s="315"/>
      <c r="GC4" s="315"/>
    </row>
    <row r="5" spans="1:185" s="231" customFormat="1" ht="21.2" customHeight="1">
      <c r="A5" s="171"/>
      <c r="B5" s="171"/>
      <c r="C5" s="171"/>
      <c r="D5" s="171"/>
      <c r="E5" s="171"/>
      <c r="F5" s="171"/>
      <c r="G5" s="171"/>
      <c r="H5" s="171"/>
      <c r="I5" s="171"/>
      <c r="J5" s="171"/>
      <c r="K5" s="171"/>
      <c r="L5" s="171"/>
      <c r="M5" s="171"/>
      <c r="N5" s="171"/>
      <c r="O5" s="171"/>
      <c r="P5" s="393"/>
      <c r="Q5" s="394"/>
      <c r="R5" s="394"/>
      <c r="S5" s="345"/>
      <c r="T5" s="345"/>
      <c r="U5" s="345"/>
      <c r="V5" s="345"/>
      <c r="W5" s="345"/>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5"/>
      <c r="FZ5" s="315"/>
      <c r="GA5" s="315"/>
      <c r="GB5" s="315"/>
      <c r="GC5" s="315"/>
    </row>
    <row r="6" spans="1:185" s="231" customFormat="1" ht="22.5" customHeight="1">
      <c r="A6" s="171"/>
      <c r="B6" s="173" t="s">
        <v>40</v>
      </c>
      <c r="C6" s="550">
        <f ca="1">TODAY()</f>
        <v>45547</v>
      </c>
      <c r="D6" s="550"/>
      <c r="E6" s="174"/>
      <c r="F6" s="173"/>
      <c r="G6" s="549" t="s">
        <v>339</v>
      </c>
      <c r="H6" s="549"/>
      <c r="I6" s="549"/>
      <c r="J6" s="173" t="s">
        <v>41</v>
      </c>
      <c r="K6" s="173"/>
      <c r="L6" s="175">
        <f>('User Information'!F4)</f>
        <v>0</v>
      </c>
      <c r="M6" s="173"/>
      <c r="N6" s="173"/>
      <c r="O6" s="173"/>
      <c r="P6" s="393"/>
      <c r="Q6" s="394"/>
      <c r="R6" s="394"/>
      <c r="S6" s="345"/>
      <c r="T6" s="345"/>
      <c r="U6" s="346"/>
      <c r="V6" s="345"/>
      <c r="W6" s="345"/>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5"/>
      <c r="FZ6" s="315"/>
      <c r="GA6" s="315"/>
      <c r="GB6" s="315"/>
      <c r="GC6" s="315"/>
    </row>
    <row r="7" spans="1:185" s="232" customFormat="1" ht="30" customHeight="1">
      <c r="A7" s="176"/>
      <c r="B7" s="546" t="s">
        <v>42</v>
      </c>
      <c r="C7" s="546"/>
      <c r="D7" s="546"/>
      <c r="E7" s="546"/>
      <c r="F7" s="546"/>
      <c r="G7" s="546"/>
      <c r="H7" s="546"/>
      <c r="I7" s="551" t="s">
        <v>126</v>
      </c>
      <c r="J7" s="551"/>
      <c r="K7" s="551"/>
      <c r="L7" s="551"/>
      <c r="M7" s="545" t="s">
        <v>232</v>
      </c>
      <c r="N7" s="546"/>
      <c r="O7" s="546"/>
      <c r="P7" s="393"/>
      <c r="Q7" s="395"/>
      <c r="R7" s="395"/>
      <c r="S7" s="347"/>
      <c r="T7" s="347"/>
      <c r="U7" s="345"/>
      <c r="V7" s="347" t="s">
        <v>323</v>
      </c>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6"/>
      <c r="FZ7" s="316"/>
      <c r="GA7" s="316"/>
      <c r="GB7" s="316"/>
      <c r="GC7" s="316"/>
    </row>
    <row r="8" spans="1:185" s="232" customFormat="1" ht="30" customHeight="1">
      <c r="A8" s="176"/>
      <c r="B8" s="263" t="s">
        <v>306</v>
      </c>
      <c r="C8" s="263"/>
      <c r="D8" s="552">
        <v>1000007168</v>
      </c>
      <c r="E8" s="552"/>
      <c r="F8" s="552"/>
      <c r="G8" s="552"/>
      <c r="H8" s="263"/>
      <c r="I8" s="553" t="s">
        <v>160</v>
      </c>
      <c r="J8" s="553"/>
      <c r="K8" s="552" t="s">
        <v>321</v>
      </c>
      <c r="L8" s="552"/>
      <c r="M8" s="552"/>
      <c r="N8" s="177"/>
      <c r="O8" s="177"/>
      <c r="P8" s="393"/>
      <c r="Q8" s="395"/>
      <c r="R8" s="395"/>
      <c r="S8" s="347"/>
      <c r="T8" s="347"/>
      <c r="U8" s="347" t="s">
        <v>322</v>
      </c>
      <c r="V8" s="347" t="s">
        <v>265</v>
      </c>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6"/>
      <c r="FZ8" s="316"/>
      <c r="GA8" s="316"/>
      <c r="GB8" s="316"/>
      <c r="GC8" s="316"/>
    </row>
    <row r="9" spans="1:185" s="232" customFormat="1" ht="30" customHeight="1">
      <c r="A9" s="176"/>
      <c r="B9" s="177" t="s">
        <v>303</v>
      </c>
      <c r="C9" s="177"/>
      <c r="D9" s="552" t="s">
        <v>283</v>
      </c>
      <c r="E9" s="553"/>
      <c r="F9" s="553"/>
      <c r="G9" s="553"/>
      <c r="H9" s="177"/>
      <c r="I9" s="177" t="s">
        <v>161</v>
      </c>
      <c r="J9" s="177"/>
      <c r="K9" s="552" t="str">
        <f>IF(K8&gt;0,VLOOKUP(K8,U7:W10,2,FALSE)," ")</f>
        <v>(213) 241-2229</v>
      </c>
      <c r="L9" s="552"/>
      <c r="M9" s="553" t="s">
        <v>231</v>
      </c>
      <c r="N9" s="553"/>
      <c r="O9" s="553"/>
      <c r="P9" s="393"/>
      <c r="Q9" s="395"/>
      <c r="R9" s="395"/>
      <c r="S9" s="347"/>
      <c r="T9" s="347"/>
      <c r="U9" s="347" t="s">
        <v>321</v>
      </c>
      <c r="V9" s="347" t="s">
        <v>271</v>
      </c>
      <c r="W9" s="347"/>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6"/>
      <c r="FZ9" s="316"/>
      <c r="GA9" s="316"/>
      <c r="GB9" s="316"/>
      <c r="GC9" s="316"/>
    </row>
    <row r="10" spans="1:185" s="232" customFormat="1" ht="30" customHeight="1">
      <c r="A10" s="176"/>
      <c r="B10" s="177" t="s">
        <v>304</v>
      </c>
      <c r="C10" s="177"/>
      <c r="D10" s="552" t="s">
        <v>311</v>
      </c>
      <c r="E10" s="552"/>
      <c r="F10" s="552"/>
      <c r="G10" s="552"/>
      <c r="H10" s="177"/>
      <c r="I10" s="177" t="s">
        <v>127</v>
      </c>
      <c r="J10" s="177"/>
      <c r="K10" s="556">
        <f ca="1">TODAY()+7</f>
        <v>45554</v>
      </c>
      <c r="L10" s="556"/>
      <c r="M10" s="553" t="s">
        <v>210</v>
      </c>
      <c r="N10" s="553"/>
      <c r="O10" s="553"/>
      <c r="P10" s="393"/>
      <c r="Q10" s="395"/>
      <c r="R10" s="395"/>
      <c r="S10" s="347"/>
      <c r="T10" s="347"/>
      <c r="U10" s="347"/>
      <c r="V10" s="347"/>
      <c r="W10" s="347"/>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6"/>
      <c r="FZ10" s="316"/>
      <c r="GA10" s="316"/>
      <c r="GB10" s="316"/>
      <c r="GC10" s="316"/>
    </row>
    <row r="11" spans="1:185" s="232" customFormat="1" ht="30" customHeight="1">
      <c r="A11" s="176"/>
      <c r="B11" s="177"/>
      <c r="C11" s="177"/>
      <c r="D11" s="552" t="s">
        <v>312</v>
      </c>
      <c r="E11" s="552"/>
      <c r="F11" s="271" t="s">
        <v>313</v>
      </c>
      <c r="G11" s="271" t="s">
        <v>314</v>
      </c>
      <c r="H11" s="177"/>
      <c r="I11" s="177" t="s">
        <v>158</v>
      </c>
      <c r="J11" s="177"/>
      <c r="K11" s="552"/>
      <c r="L11" s="552"/>
      <c r="M11" s="177"/>
      <c r="N11" s="177"/>
      <c r="O11" s="177"/>
      <c r="P11" s="393"/>
      <c r="Q11" s="395"/>
      <c r="R11" s="395"/>
      <c r="S11" s="347"/>
      <c r="T11" s="347"/>
      <c r="U11" s="347"/>
      <c r="V11" s="347"/>
      <c r="W11" s="347"/>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6"/>
      <c r="FZ11" s="316"/>
      <c r="GA11" s="316"/>
      <c r="GB11" s="316"/>
      <c r="GC11" s="316"/>
    </row>
    <row r="12" spans="1:185" s="232" customFormat="1" ht="30" customHeight="1">
      <c r="A12" s="176"/>
      <c r="B12" s="264"/>
      <c r="C12" s="265"/>
      <c r="D12" s="271"/>
      <c r="E12" s="264"/>
      <c r="F12" s="264"/>
      <c r="G12" s="264"/>
      <c r="H12" s="265"/>
      <c r="I12" s="177" t="s">
        <v>308</v>
      </c>
      <c r="J12" s="177"/>
      <c r="K12" s="552" t="s">
        <v>307</v>
      </c>
      <c r="L12" s="552"/>
      <c r="M12" s="552"/>
      <c r="N12" s="177"/>
      <c r="O12" s="177"/>
      <c r="P12" s="393"/>
      <c r="Q12" s="395"/>
      <c r="R12" s="395"/>
      <c r="S12" s="347"/>
      <c r="T12" s="347"/>
      <c r="U12" s="347"/>
      <c r="V12" s="347"/>
      <c r="W12" s="347"/>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6"/>
      <c r="FZ12" s="316"/>
      <c r="GA12" s="316"/>
      <c r="GB12" s="316"/>
      <c r="GC12" s="316"/>
    </row>
    <row r="13" spans="1:185" s="232" customFormat="1" ht="30" customHeight="1">
      <c r="A13" s="176"/>
      <c r="B13" s="177" t="s">
        <v>305</v>
      </c>
      <c r="C13" s="177"/>
      <c r="D13" s="552" t="s">
        <v>329</v>
      </c>
      <c r="E13" s="553"/>
      <c r="F13" s="553"/>
      <c r="G13" s="553"/>
      <c r="H13" s="177"/>
      <c r="I13" s="553" t="s">
        <v>43</v>
      </c>
      <c r="J13" s="553"/>
      <c r="K13" s="553"/>
      <c r="L13" s="553"/>
      <c r="M13" s="553" t="s">
        <v>211</v>
      </c>
      <c r="N13" s="553"/>
      <c r="O13" s="553"/>
      <c r="P13" s="393"/>
      <c r="Q13" s="395"/>
      <c r="R13" s="395"/>
      <c r="S13" s="347"/>
      <c r="T13" s="347"/>
      <c r="U13" s="347"/>
      <c r="V13" s="347"/>
      <c r="W13" s="347"/>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6"/>
      <c r="FZ13" s="316"/>
      <c r="GA13" s="316"/>
      <c r="GB13" s="316"/>
      <c r="GC13" s="316"/>
    </row>
    <row r="14" spans="1:185" s="232" customFormat="1" ht="30" customHeight="1" thickBot="1">
      <c r="A14" s="176"/>
      <c r="B14" s="178" t="s">
        <v>161</v>
      </c>
      <c r="C14" s="178"/>
      <c r="D14" s="554" t="s">
        <v>330</v>
      </c>
      <c r="E14" s="554"/>
      <c r="F14" s="272" t="s">
        <v>315</v>
      </c>
      <c r="G14" s="268"/>
      <c r="H14" s="178"/>
      <c r="I14" s="557" t="s">
        <v>273</v>
      </c>
      <c r="J14" s="557"/>
      <c r="K14" s="555" t="str">
        <f>O2</f>
        <v>ITSCUWO-</v>
      </c>
      <c r="L14" s="555"/>
      <c r="M14" s="555"/>
      <c r="N14" s="555"/>
      <c r="O14" s="555"/>
      <c r="P14" s="393"/>
      <c r="Q14" s="395"/>
      <c r="R14" s="395"/>
      <c r="S14" s="347"/>
      <c r="T14" s="347"/>
      <c r="U14" s="347"/>
      <c r="V14" s="347"/>
      <c r="W14" s="347"/>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6"/>
      <c r="FZ14" s="316"/>
      <c r="GA14" s="316"/>
      <c r="GB14" s="316"/>
      <c r="GC14" s="316"/>
    </row>
    <row r="15" spans="1:185" s="231" customFormat="1">
      <c r="A15" s="171"/>
      <c r="B15" s="522" t="s">
        <v>44</v>
      </c>
      <c r="C15" s="522"/>
      <c r="D15" s="522"/>
      <c r="E15" s="522"/>
      <c r="F15" s="522"/>
      <c r="G15" s="522"/>
      <c r="H15" s="522"/>
      <c r="I15" s="522"/>
      <c r="J15" s="522"/>
      <c r="K15" s="522"/>
      <c r="L15" s="522"/>
      <c r="M15" s="522"/>
      <c r="N15" s="522"/>
      <c r="O15" s="522"/>
      <c r="P15" s="393"/>
      <c r="Q15" s="394"/>
      <c r="R15" s="394"/>
      <c r="S15" s="345"/>
      <c r="T15" s="345"/>
      <c r="U15" s="345"/>
      <c r="V15" s="345"/>
      <c r="W15" s="345"/>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5"/>
      <c r="FZ15" s="315"/>
      <c r="GA15" s="315"/>
      <c r="GB15" s="315"/>
      <c r="GC15" s="315"/>
    </row>
    <row r="16" spans="1:185" ht="39">
      <c r="A16"/>
      <c r="B16" s="179" t="s">
        <v>45</v>
      </c>
      <c r="C16" s="179" t="s">
        <v>46</v>
      </c>
      <c r="D16" s="180" t="s">
        <v>154</v>
      </c>
      <c r="E16" s="525" t="s">
        <v>153</v>
      </c>
      <c r="F16" s="526"/>
      <c r="G16" s="181" t="s">
        <v>155</v>
      </c>
      <c r="H16" s="180" t="s">
        <v>237</v>
      </c>
      <c r="I16" s="179" t="s">
        <v>45</v>
      </c>
      <c r="J16" s="182" t="s">
        <v>46</v>
      </c>
      <c r="K16" s="182" t="s">
        <v>154</v>
      </c>
      <c r="L16" s="527" t="s">
        <v>153</v>
      </c>
      <c r="M16" s="527"/>
      <c r="N16" s="182" t="s">
        <v>155</v>
      </c>
      <c r="O16" s="182" t="s">
        <v>237</v>
      </c>
      <c r="P16" s="393"/>
    </row>
    <row r="17" spans="1:185" s="232" customFormat="1" ht="26.25" customHeight="1">
      <c r="A17" s="176"/>
      <c r="B17" s="183" t="s">
        <v>47</v>
      </c>
      <c r="C17" s="184">
        <f>('Equipment Funding'!B10)</f>
        <v>0</v>
      </c>
      <c r="D17" s="184">
        <f>('Equipment Funding'!C10)</f>
        <v>0</v>
      </c>
      <c r="E17" s="528">
        <f>('Equipment Funding'!D10)</f>
        <v>0</v>
      </c>
      <c r="F17" s="528"/>
      <c r="G17" s="184" t="str">
        <f>('Equipment Funding'!E10)</f>
        <v>430001</v>
      </c>
      <c r="H17" s="184">
        <f>('Equipment Funding'!F10)</f>
        <v>0</v>
      </c>
      <c r="I17" s="183" t="s">
        <v>51</v>
      </c>
      <c r="J17" s="185" t="s">
        <v>48</v>
      </c>
      <c r="K17" s="185" t="s">
        <v>48</v>
      </c>
      <c r="L17" s="523" t="s">
        <v>238</v>
      </c>
      <c r="M17" s="524"/>
      <c r="N17" s="185" t="s">
        <v>49</v>
      </c>
      <c r="O17" s="185" t="s">
        <v>50</v>
      </c>
      <c r="P17" s="393"/>
      <c r="Q17" s="395"/>
      <c r="R17" s="395"/>
      <c r="S17" s="347"/>
      <c r="T17" s="347"/>
      <c r="U17" s="347"/>
      <c r="V17" s="347"/>
      <c r="W17" s="347"/>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6"/>
      <c r="FZ17" s="316"/>
      <c r="GA17" s="316"/>
      <c r="GB17" s="316"/>
      <c r="GC17" s="316"/>
    </row>
    <row r="18" spans="1:185" s="232" customFormat="1" ht="26.25" customHeight="1">
      <c r="A18" s="176"/>
      <c r="B18" s="183" t="s">
        <v>52</v>
      </c>
      <c r="C18" s="185" t="s">
        <v>48</v>
      </c>
      <c r="D18" s="185" t="s">
        <v>48</v>
      </c>
      <c r="E18" s="523" t="s">
        <v>238</v>
      </c>
      <c r="F18" s="524"/>
      <c r="G18" s="185" t="s">
        <v>49</v>
      </c>
      <c r="H18" s="185" t="s">
        <v>50</v>
      </c>
      <c r="I18" s="183" t="s">
        <v>53</v>
      </c>
      <c r="J18" s="185" t="s">
        <v>48</v>
      </c>
      <c r="K18" s="185" t="s">
        <v>48</v>
      </c>
      <c r="L18" s="523" t="s">
        <v>238</v>
      </c>
      <c r="M18" s="524"/>
      <c r="N18" s="185" t="s">
        <v>49</v>
      </c>
      <c r="O18" s="185" t="s">
        <v>50</v>
      </c>
      <c r="P18" s="393"/>
      <c r="Q18" s="395"/>
      <c r="R18" s="395"/>
      <c r="S18" s="347"/>
      <c r="T18" s="347"/>
      <c r="U18" s="347"/>
      <c r="V18" s="347"/>
      <c r="W18" s="347"/>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6"/>
      <c r="FZ18" s="316"/>
      <c r="GA18" s="316"/>
      <c r="GB18" s="316"/>
      <c r="GC18" s="316"/>
    </row>
    <row r="19" spans="1:185" s="232" customFormat="1" ht="26.25" customHeight="1">
      <c r="A19" s="176"/>
      <c r="B19" s="186" t="s">
        <v>54</v>
      </c>
      <c r="C19" s="187" t="s">
        <v>48</v>
      </c>
      <c r="D19" s="187" t="s">
        <v>48</v>
      </c>
      <c r="E19" s="523" t="s">
        <v>238</v>
      </c>
      <c r="F19" s="524"/>
      <c r="G19" s="187" t="s">
        <v>49</v>
      </c>
      <c r="H19" s="187" t="s">
        <v>50</v>
      </c>
      <c r="I19" s="186" t="s">
        <v>55</v>
      </c>
      <c r="J19" s="187" t="s">
        <v>48</v>
      </c>
      <c r="K19" s="187" t="s">
        <v>48</v>
      </c>
      <c r="L19" s="523" t="s">
        <v>238</v>
      </c>
      <c r="M19" s="524"/>
      <c r="N19" s="187" t="s">
        <v>49</v>
      </c>
      <c r="O19" s="187" t="s">
        <v>50</v>
      </c>
      <c r="P19" s="393"/>
      <c r="Q19" s="395" t="s">
        <v>272</v>
      </c>
      <c r="R19" s="395" t="s">
        <v>302</v>
      </c>
      <c r="S19" s="347"/>
      <c r="T19" s="347"/>
      <c r="U19" s="347"/>
      <c r="V19" s="347"/>
      <c r="W19" s="347"/>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6"/>
      <c r="FZ19" s="316"/>
      <c r="GA19" s="316"/>
      <c r="GB19" s="316"/>
      <c r="GC19" s="316"/>
    </row>
    <row r="20" spans="1:185" s="228" customFormat="1" ht="31.5" customHeight="1">
      <c r="A20" s="182"/>
      <c r="B20" s="188" t="s">
        <v>45</v>
      </c>
      <c r="C20" s="189" t="s">
        <v>2</v>
      </c>
      <c r="D20" s="190" t="s">
        <v>56</v>
      </c>
      <c r="E20" s="538" t="s">
        <v>239</v>
      </c>
      <c r="F20" s="538"/>
      <c r="G20" s="538"/>
      <c r="H20" s="190" t="s">
        <v>57</v>
      </c>
      <c r="I20" s="539" t="s">
        <v>58</v>
      </c>
      <c r="J20" s="539"/>
      <c r="K20" s="539"/>
      <c r="L20" s="539"/>
      <c r="M20" s="539"/>
      <c r="N20" s="191" t="s">
        <v>59</v>
      </c>
      <c r="O20" s="191" t="s">
        <v>60</v>
      </c>
      <c r="P20" s="393"/>
      <c r="Q20" s="397">
        <v>9.5000000000000001E-2</v>
      </c>
      <c r="R20" s="398"/>
      <c r="S20" s="348"/>
      <c r="T20" s="348"/>
      <c r="U20" s="348"/>
      <c r="V20" s="348"/>
      <c r="W20" s="348"/>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c r="EU20" s="314"/>
      <c r="EV20" s="314"/>
      <c r="EW20" s="314"/>
      <c r="EX20" s="314"/>
      <c r="EY20" s="314"/>
      <c r="EZ20" s="314"/>
      <c r="FA20" s="314"/>
      <c r="FB20" s="314"/>
      <c r="FC20" s="314"/>
      <c r="FD20" s="314"/>
      <c r="FE20" s="314"/>
      <c r="FF20" s="314"/>
      <c r="FG20" s="314"/>
      <c r="FH20" s="314"/>
      <c r="FI20" s="314"/>
      <c r="FJ20" s="314"/>
      <c r="FK20" s="314"/>
      <c r="FL20" s="314"/>
      <c r="FM20" s="314"/>
      <c r="FN20" s="314"/>
      <c r="FO20" s="314"/>
      <c r="FP20" s="314"/>
      <c r="FQ20" s="314"/>
      <c r="FR20" s="314"/>
      <c r="FS20" s="314"/>
      <c r="FT20" s="314"/>
      <c r="FU20" s="314"/>
      <c r="FV20" s="314"/>
      <c r="FW20" s="314"/>
      <c r="FX20" s="314"/>
      <c r="FY20" s="318"/>
      <c r="FZ20" s="318"/>
      <c r="GA20" s="318"/>
      <c r="GB20" s="318"/>
      <c r="GC20" s="318"/>
    </row>
    <row r="21" spans="1:185" ht="45.2" hidden="1" customHeight="1">
      <c r="A21"/>
      <c r="B21" s="223"/>
      <c r="C21" s="225" t="e">
        <f>IF(C22&gt;0,1,0)</f>
        <v>#REF!</v>
      </c>
      <c r="D21" s="223"/>
      <c r="E21" s="532"/>
      <c r="F21" s="533"/>
      <c r="G21" s="534"/>
      <c r="H21" s="223"/>
      <c r="I21" s="535" t="e">
        <f>'Cellular Equipment'!#REF!</f>
        <v>#REF!</v>
      </c>
      <c r="J21" s="536"/>
      <c r="K21" s="536"/>
      <c r="L21" s="536"/>
      <c r="M21" s="537"/>
      <c r="N21" s="224"/>
      <c r="O21" s="224"/>
      <c r="P21" s="393"/>
      <c r="S21" s="349"/>
      <c r="T21" s="349"/>
    </row>
    <row r="22" spans="1:185" ht="45" hidden="1" customHeight="1">
      <c r="A22"/>
      <c r="B22" s="192"/>
      <c r="C22" s="193" t="e">
        <f>SUM('Cellular Equipment'!#REF!)</f>
        <v>#REF!</v>
      </c>
      <c r="D22" s="192"/>
      <c r="E22" s="518">
        <v>725</v>
      </c>
      <c r="F22" s="519"/>
      <c r="G22" s="520"/>
      <c r="H22" s="193">
        <v>1</v>
      </c>
      <c r="I22" s="529" t="e">
        <f>CONCATENATE(I21,S22,T22,U22,V22,W22)</f>
        <v>#REF!</v>
      </c>
      <c r="J22" s="530"/>
      <c r="K22" s="530"/>
      <c r="L22" s="530"/>
      <c r="M22" s="531"/>
      <c r="N22" s="194">
        <v>599.99</v>
      </c>
      <c r="O22" s="194" t="e">
        <f>SUM(N22)*C22</f>
        <v>#REF!</v>
      </c>
      <c r="P22" s="393"/>
      <c r="Q22" s="394" t="e">
        <f>SUM(O22)*$Q$20</f>
        <v>#REF!</v>
      </c>
      <c r="S22" s="349" t="s">
        <v>299</v>
      </c>
      <c r="T22" s="349">
        <f>N22</f>
        <v>599.99</v>
      </c>
      <c r="U22" s="345" t="s">
        <v>300</v>
      </c>
      <c r="V22" s="349">
        <f>-N23</f>
        <v>450</v>
      </c>
      <c r="W22" s="345" t="s">
        <v>301</v>
      </c>
    </row>
    <row r="23" spans="1:185" ht="45.2" hidden="1" customHeight="1">
      <c r="A23"/>
      <c r="B23" s="192"/>
      <c r="C23" s="235" t="e">
        <f>IF(C22&gt;0,C22,0)</f>
        <v>#REF!</v>
      </c>
      <c r="D23" s="192"/>
      <c r="E23" s="518"/>
      <c r="F23" s="519"/>
      <c r="G23" s="520"/>
      <c r="H23" s="193"/>
      <c r="I23" s="529" t="e">
        <f>CONCATENATE("Discount Amount on ",I21," Cellular Telephone")</f>
        <v>#REF!</v>
      </c>
      <c r="J23" s="530"/>
      <c r="K23" s="530"/>
      <c r="L23" s="530"/>
      <c r="M23" s="531"/>
      <c r="N23" s="194">
        <f>N24-N22</f>
        <v>-450</v>
      </c>
      <c r="O23" s="194" t="e">
        <f>SUM(N23)*C22</f>
        <v>#REF!</v>
      </c>
      <c r="P23" s="393"/>
      <c r="S23" s="349"/>
      <c r="T23" s="349"/>
    </row>
    <row r="24" spans="1:185" ht="45.2" hidden="1" customHeight="1">
      <c r="A24"/>
      <c r="B24" s="192"/>
      <c r="C24" s="235" t="e">
        <f>IF(C23&gt;0,C23,0)</f>
        <v>#REF!</v>
      </c>
      <c r="D24" s="192"/>
      <c r="E24" s="518"/>
      <c r="F24" s="519"/>
      <c r="G24" s="520"/>
      <c r="H24" s="193"/>
      <c r="I24" s="518" t="s">
        <v>61</v>
      </c>
      <c r="J24" s="519"/>
      <c r="K24" s="519"/>
      <c r="L24" s="519"/>
      <c r="M24" s="520"/>
      <c r="N24" s="194">
        <v>149.99</v>
      </c>
      <c r="O24" s="194" t="e">
        <f>SUM(N24)*C22</f>
        <v>#REF!</v>
      </c>
      <c r="P24" s="393"/>
      <c r="R24" s="394" t="e">
        <f>SUM(O24)</f>
        <v>#REF!</v>
      </c>
      <c r="S24" s="349"/>
      <c r="T24" s="349"/>
    </row>
    <row r="25" spans="1:185" ht="45.2" hidden="1" customHeight="1">
      <c r="A25"/>
      <c r="B25" s="192"/>
      <c r="C25" s="235" t="e">
        <f>IF(C24&gt;0,C24,0)</f>
        <v>#REF!</v>
      </c>
      <c r="D25" s="192"/>
      <c r="E25" s="518">
        <v>725</v>
      </c>
      <c r="F25" s="519"/>
      <c r="G25" s="520"/>
      <c r="H25" s="193">
        <v>1</v>
      </c>
      <c r="I25" s="529" t="e">
        <f>CONCATENATE(S25, T25, U25, O22)</f>
        <v>#REF!</v>
      </c>
      <c r="J25" s="530"/>
      <c r="K25" s="530"/>
      <c r="L25" s="530"/>
      <c r="M25" s="531"/>
      <c r="N25" s="194" t="e">
        <f>SUM(O25)</f>
        <v>#REF!</v>
      </c>
      <c r="O25" s="194" t="e">
        <f>Q22</f>
        <v>#REF!</v>
      </c>
      <c r="P25" s="393"/>
      <c r="S25" s="349" t="s">
        <v>297</v>
      </c>
      <c r="T25" s="349" t="e">
        <f>I21</f>
        <v>#REF!</v>
      </c>
      <c r="U25" s="349" t="s">
        <v>298</v>
      </c>
    </row>
    <row r="26" spans="1:185" ht="45.2" customHeight="1">
      <c r="A26"/>
      <c r="B26" s="223"/>
      <c r="C26" s="225">
        <f>IF(C27&gt;0,1,0)</f>
        <v>1</v>
      </c>
      <c r="D26" s="223"/>
      <c r="E26" s="532"/>
      <c r="F26" s="533"/>
      <c r="G26" s="534"/>
      <c r="H26" s="226"/>
      <c r="I26" s="535" t="str">
        <f>'Cellular Equipment'!B4</f>
        <v>Kyocera DuraXV Extreme+ With Camera</v>
      </c>
      <c r="J26" s="536"/>
      <c r="K26" s="536"/>
      <c r="L26" s="536"/>
      <c r="M26" s="537"/>
      <c r="N26" s="224"/>
      <c r="O26" s="224"/>
      <c r="P26" s="393"/>
    </row>
    <row r="27" spans="1:185" ht="45.2" customHeight="1">
      <c r="A27"/>
      <c r="B27" s="192"/>
      <c r="C27" s="193">
        <f>SUM('Cellular Equipment'!B10)</f>
        <v>1</v>
      </c>
      <c r="D27" s="192"/>
      <c r="E27" s="518">
        <v>725</v>
      </c>
      <c r="F27" s="519"/>
      <c r="G27" s="520"/>
      <c r="H27" s="193">
        <v>1</v>
      </c>
      <c r="I27" s="529" t="str">
        <f>'Cellular Equipment'!C11</f>
        <v>Retail $250.10 less Rebate $250.10
(Sales Tax on retail price is applicable)</v>
      </c>
      <c r="J27" s="530"/>
      <c r="K27" s="530"/>
      <c r="L27" s="530"/>
      <c r="M27" s="531"/>
      <c r="N27" s="194">
        <v>250.1</v>
      </c>
      <c r="O27" s="194">
        <f>N27*C27</f>
        <v>250.1</v>
      </c>
      <c r="P27" s="393"/>
      <c r="Q27" s="394">
        <f>SUM(O27)*$Q$20</f>
        <v>23.759499999999999</v>
      </c>
      <c r="S27" s="349" t="s">
        <v>299</v>
      </c>
      <c r="T27" s="349">
        <f>N27</f>
        <v>250.1</v>
      </c>
      <c r="U27" s="345" t="s">
        <v>300</v>
      </c>
      <c r="V27" s="349">
        <f>-N28</f>
        <v>250.1</v>
      </c>
      <c r="W27" s="345" t="s">
        <v>301</v>
      </c>
    </row>
    <row r="28" spans="1:185" ht="45.2" customHeight="1">
      <c r="A28"/>
      <c r="B28" s="192"/>
      <c r="C28" s="193">
        <f>IF(C27&gt;0,C27,0)</f>
        <v>1</v>
      </c>
      <c r="D28" s="192"/>
      <c r="E28" s="518"/>
      <c r="F28" s="519"/>
      <c r="G28" s="520"/>
      <c r="H28" s="193">
        <v>1</v>
      </c>
      <c r="I28" s="529" t="str">
        <f>CONCATENATE("Discount Amount on ",I26," Cellular Telephone")</f>
        <v>Discount Amount on Kyocera DuraXV Extreme+ With Camera Cellular Telephone</v>
      </c>
      <c r="J28" s="530"/>
      <c r="K28" s="530"/>
      <c r="L28" s="530"/>
      <c r="M28" s="531"/>
      <c r="N28" s="389">
        <f>-250.1</f>
        <v>-250.1</v>
      </c>
      <c r="O28" s="194">
        <f>N28*C28</f>
        <v>-250.1</v>
      </c>
      <c r="P28" s="393"/>
    </row>
    <row r="29" spans="1:185" ht="45.2" customHeight="1">
      <c r="A29"/>
      <c r="B29" s="192"/>
      <c r="C29" s="193">
        <f>IF(C28&gt;0,C28,0)</f>
        <v>1</v>
      </c>
      <c r="D29" s="192"/>
      <c r="E29" s="518"/>
      <c r="F29" s="519"/>
      <c r="G29" s="520"/>
      <c r="H29" s="193">
        <v>1</v>
      </c>
      <c r="I29" s="518" t="s">
        <v>61</v>
      </c>
      <c r="J29" s="519"/>
      <c r="K29" s="519"/>
      <c r="L29" s="519"/>
      <c r="M29" s="520"/>
      <c r="N29" s="194">
        <f>N27+N28</f>
        <v>0</v>
      </c>
      <c r="O29" s="194">
        <f>N29*C29</f>
        <v>0</v>
      </c>
      <c r="P29" s="393"/>
      <c r="R29" s="394">
        <f>SUM(O29)</f>
        <v>0</v>
      </c>
    </row>
    <row r="30" spans="1:185" ht="45.2" customHeight="1">
      <c r="A30"/>
      <c r="B30" s="192"/>
      <c r="C30" s="193">
        <f>IF(C29&gt;0,C29,0)</f>
        <v>1</v>
      </c>
      <c r="D30" s="192"/>
      <c r="E30" s="518">
        <v>725</v>
      </c>
      <c r="F30" s="519"/>
      <c r="G30" s="520"/>
      <c r="H30" s="193">
        <v>1</v>
      </c>
      <c r="I30" s="529" t="str">
        <f>CONCATENATE(S30, T30, U30, O27)</f>
        <v>Sales Tax on Kyocera DuraXV Extreme+ With Camera Total Cost $250.1</v>
      </c>
      <c r="J30" s="530"/>
      <c r="K30" s="530"/>
      <c r="L30" s="530"/>
      <c r="M30" s="531"/>
      <c r="N30" s="194">
        <f>V30</f>
        <v>23.759499999999999</v>
      </c>
      <c r="O30" s="194">
        <f>N30*C27</f>
        <v>23.759499999999999</v>
      </c>
      <c r="P30" s="393"/>
      <c r="S30" s="349" t="s">
        <v>297</v>
      </c>
      <c r="T30" s="349" t="str">
        <f>I26</f>
        <v>Kyocera DuraXV Extreme+ With Camera</v>
      </c>
      <c r="U30" s="349" t="s">
        <v>298</v>
      </c>
      <c r="V30" s="345">
        <f>N27*Q20</f>
        <v>23.759499999999999</v>
      </c>
    </row>
    <row r="31" spans="1:185" ht="45.2" customHeight="1">
      <c r="A31"/>
      <c r="B31" s="195"/>
      <c r="C31" s="195"/>
      <c r="D31" s="195"/>
      <c r="E31" s="195"/>
      <c r="F31" s="195"/>
      <c r="G31" s="195"/>
      <c r="H31" s="195"/>
      <c r="I31" s="195"/>
      <c r="J31" s="195"/>
      <c r="K31" s="195"/>
      <c r="L31" s="195"/>
      <c r="M31" s="196"/>
      <c r="N31" s="197" t="s">
        <v>62</v>
      </c>
      <c r="O31" s="194">
        <f>O29</f>
        <v>0</v>
      </c>
      <c r="P31" s="393"/>
    </row>
    <row r="32" spans="1:185" ht="45.2" customHeight="1">
      <c r="A32"/>
      <c r="B32" s="541" t="s">
        <v>63</v>
      </c>
      <c r="C32" s="541"/>
      <c r="D32"/>
      <c r="E32"/>
      <c r="F32"/>
      <c r="G32"/>
      <c r="H32"/>
      <c r="I32"/>
      <c r="J32"/>
      <c r="K32"/>
      <c r="L32"/>
      <c r="M32"/>
      <c r="N32" s="197" t="s">
        <v>326</v>
      </c>
      <c r="O32" s="194">
        <f>O30</f>
        <v>23.759499999999999</v>
      </c>
      <c r="P32" s="393"/>
    </row>
    <row r="33" spans="1:16" ht="45.2" customHeight="1">
      <c r="A33"/>
      <c r="B33"/>
      <c r="C33" s="198"/>
      <c r="D33" s="198"/>
      <c r="E33" s="198"/>
      <c r="F33" s="198"/>
      <c r="G33" s="198"/>
      <c r="H33"/>
      <c r="I33" s="198"/>
      <c r="J33" s="198"/>
      <c r="K33" s="198"/>
      <c r="L33" s="198"/>
      <c r="M33" s="199"/>
      <c r="N33" s="197" t="s">
        <v>64</v>
      </c>
      <c r="O33" s="194">
        <v>0</v>
      </c>
      <c r="P33" s="393"/>
    </row>
    <row r="34" spans="1:16" ht="45.2" customHeight="1" thickBot="1">
      <c r="A34"/>
      <c r="B34" s="200"/>
      <c r="C34" s="521" t="s">
        <v>65</v>
      </c>
      <c r="D34" s="521"/>
      <c r="E34" s="521"/>
      <c r="F34" s="521"/>
      <c r="G34" s="521"/>
      <c r="H34" s="200"/>
      <c r="I34" s="521" t="s">
        <v>65</v>
      </c>
      <c r="J34" s="521"/>
      <c r="K34" s="521"/>
      <c r="L34" s="521"/>
      <c r="M34" s="521"/>
      <c r="N34" s="201" t="s">
        <v>66</v>
      </c>
      <c r="O34" s="202">
        <f>ROUNDUP(O31+O32,2)</f>
        <v>23.76</v>
      </c>
      <c r="P34" s="393"/>
    </row>
    <row r="35" spans="1:16" ht="16.5" thickTop="1">
      <c r="A35"/>
      <c r="B35" s="543" t="s">
        <v>67</v>
      </c>
      <c r="C35" s="543"/>
      <c r="D35" s="543"/>
      <c r="E35" s="543"/>
      <c r="F35" s="543"/>
      <c r="G35" s="543"/>
      <c r="H35" s="543"/>
      <c r="I35" s="543"/>
      <c r="J35" s="543"/>
      <c r="K35" s="543"/>
      <c r="L35" s="517" t="s">
        <v>68</v>
      </c>
      <c r="M35" s="517"/>
      <c r="N35" s="517"/>
      <c r="O35" s="517"/>
      <c r="P35" s="393"/>
    </row>
    <row r="36" spans="1:16" ht="25.5" customHeight="1">
      <c r="A36"/>
      <c r="B36" s="542" t="s">
        <v>69</v>
      </c>
      <c r="C36" s="542"/>
      <c r="D36" s="542"/>
      <c r="E36" s="542"/>
      <c r="F36" s="542"/>
      <c r="G36" s="542"/>
      <c r="H36" s="542"/>
      <c r="I36" s="542"/>
      <c r="J36" s="542"/>
      <c r="K36" s="203"/>
      <c r="L36" s="204" t="s">
        <v>70</v>
      </c>
      <c r="M36"/>
      <c r="N36"/>
      <c r="O36"/>
      <c r="P36" s="393"/>
    </row>
    <row r="37" spans="1:16" ht="25.5" customHeight="1">
      <c r="A37"/>
      <c r="B37" s="540" t="s">
        <v>71</v>
      </c>
      <c r="C37" s="540"/>
      <c r="D37" s="540"/>
      <c r="E37" s="540"/>
      <c r="F37" s="540" t="s">
        <v>72</v>
      </c>
      <c r="G37" s="540"/>
      <c r="H37" s="540"/>
      <c r="I37" s="540" t="s">
        <v>73</v>
      </c>
      <c r="J37" s="540"/>
      <c r="K37" s="205"/>
      <c r="L37" t="s">
        <v>74</v>
      </c>
      <c r="M37"/>
      <c r="N37"/>
      <c r="O37"/>
      <c r="P37" s="393"/>
    </row>
    <row r="38" spans="1:16" ht="12.75" customHeight="1">
      <c r="A38"/>
      <c r="B38" s="542" t="s">
        <v>75</v>
      </c>
      <c r="C38" s="542"/>
      <c r="D38" s="542"/>
      <c r="E38" s="542"/>
      <c r="F38" s="542"/>
      <c r="G38" s="542"/>
      <c r="H38" s="542"/>
      <c r="I38" t="s">
        <v>76</v>
      </c>
      <c r="J38"/>
      <c r="K38" s="203"/>
      <c r="L38"/>
      <c r="M38"/>
      <c r="N38"/>
      <c r="O38"/>
      <c r="P38" s="393"/>
    </row>
    <row r="39" spans="1:16" ht="25.5" customHeight="1">
      <c r="A39"/>
      <c r="B39" s="544" t="s">
        <v>331</v>
      </c>
      <c r="C39" s="542"/>
      <c r="D39" s="542"/>
      <c r="E39" s="542"/>
      <c r="F39" s="542"/>
      <c r="G39" s="542" t="s">
        <v>77</v>
      </c>
      <c r="H39" s="542"/>
      <c r="I39" s="542"/>
      <c r="J39" s="542"/>
      <c r="K39" s="203"/>
      <c r="L39"/>
      <c r="M39" s="206"/>
      <c r="N39" t="s">
        <v>78</v>
      </c>
      <c r="O39"/>
      <c r="P39" s="393"/>
    </row>
    <row r="40" spans="1:16">
      <c r="A40"/>
      <c r="B40"/>
      <c r="C40"/>
      <c r="D40"/>
      <c r="E40"/>
      <c r="F40"/>
      <c r="G40"/>
      <c r="H40"/>
      <c r="I40"/>
      <c r="J40"/>
      <c r="K40" s="203"/>
      <c r="L40" s="207" t="s">
        <v>79</v>
      </c>
      <c r="M40"/>
      <c r="N40"/>
      <c r="O40"/>
      <c r="P40" s="393"/>
    </row>
    <row r="41" spans="1:16">
      <c r="A41"/>
      <c r="B41" s="544" t="s">
        <v>332</v>
      </c>
      <c r="C41" s="542"/>
      <c r="D41" s="542"/>
      <c r="E41" s="542"/>
      <c r="F41" s="542"/>
      <c r="G41" s="542"/>
      <c r="H41" s="542"/>
      <c r="I41" s="542"/>
      <c r="J41" s="542"/>
      <c r="K41" s="203"/>
      <c r="L41" s="208" t="s">
        <v>80</v>
      </c>
      <c r="M41"/>
      <c r="N41" t="s">
        <v>81</v>
      </c>
      <c r="O41"/>
      <c r="P41" s="393"/>
    </row>
    <row r="42" spans="1:16">
      <c r="A42"/>
      <c r="B42"/>
      <c r="C42"/>
      <c r="D42"/>
      <c r="E42"/>
      <c r="F42"/>
      <c r="G42"/>
      <c r="H42"/>
      <c r="I42"/>
      <c r="J42"/>
      <c r="K42" s="203"/>
      <c r="L42" s="208"/>
      <c r="M42"/>
      <c r="N42" t="s">
        <v>82</v>
      </c>
      <c r="O42"/>
      <c r="P42" s="393"/>
    </row>
    <row r="43" spans="1:16">
      <c r="A43"/>
      <c r="B43" s="542" t="s">
        <v>83</v>
      </c>
      <c r="C43" s="542"/>
      <c r="D43" s="542"/>
      <c r="E43" s="542"/>
      <c r="F43" s="542"/>
      <c r="G43" s="542"/>
      <c r="H43" s="542"/>
      <c r="I43" s="542"/>
      <c r="J43" s="542"/>
      <c r="K43" s="203"/>
      <c r="L43" s="208"/>
      <c r="M43"/>
      <c r="N43" t="s">
        <v>84</v>
      </c>
      <c r="O43"/>
      <c r="P43" s="393"/>
    </row>
    <row r="44" spans="1:16">
      <c r="A44"/>
      <c r="B44"/>
      <c r="C44"/>
      <c r="D44"/>
      <c r="E44"/>
      <c r="F44"/>
      <c r="G44"/>
      <c r="H44"/>
      <c r="I44"/>
      <c r="J44"/>
      <c r="K44" s="203"/>
      <c r="L44" s="209" t="s">
        <v>66</v>
      </c>
      <c r="M44"/>
      <c r="N44" t="s">
        <v>84</v>
      </c>
      <c r="O44"/>
      <c r="P44" s="393"/>
    </row>
    <row r="45" spans="1:16">
      <c r="A45"/>
      <c r="B45"/>
      <c r="C45"/>
      <c r="D45"/>
      <c r="E45"/>
      <c r="F45"/>
      <c r="G45"/>
      <c r="H45"/>
      <c r="I45"/>
      <c r="J45"/>
      <c r="K45" s="203"/>
      <c r="L45"/>
      <c r="M45"/>
      <c r="N45"/>
      <c r="O45"/>
      <c r="P45" s="393"/>
    </row>
    <row r="46" spans="1:16">
      <c r="A46"/>
      <c r="B46"/>
      <c r="C46"/>
      <c r="D46"/>
      <c r="E46"/>
      <c r="F46"/>
      <c r="G46"/>
      <c r="H46"/>
      <c r="I46"/>
      <c r="J46"/>
      <c r="K46"/>
      <c r="L46"/>
      <c r="M46"/>
      <c r="N46"/>
      <c r="O46"/>
      <c r="P46" s="393"/>
    </row>
    <row r="48" spans="1:16">
      <c r="I48" s="234"/>
    </row>
  </sheetData>
  <sheetProtection algorithmName="SHA-512" hashValue="fafA9PUWc3t/liiBGmFimM4VmtBuvazxEqcYHdeqN4ec+FJGeRSnJOVtPtIo9bzOlWPVJ6A9xO/ik/tPaDXQMw==" saltValue="G7Sr5K0bbdSK2vWC9No0jQ==" spinCount="100000" sheet="1" selectLockedCells="1" selectUnlockedCells="1"/>
  <autoFilter ref="B20:O44" xr:uid="{00000000-0009-0000-0000-000006000000}">
    <filterColumn colId="3" showButton="0"/>
    <filterColumn colId="4" showButton="0"/>
    <filterColumn colId="7" showButton="0"/>
    <filterColumn colId="8" showButton="0"/>
    <filterColumn colId="9" showButton="0"/>
    <filterColumn colId="10" showButton="0"/>
  </autoFilter>
  <mergeCells count="71">
    <mergeCell ref="D11:E11"/>
    <mergeCell ref="D8:G8"/>
    <mergeCell ref="M9:O9"/>
    <mergeCell ref="M10:O10"/>
    <mergeCell ref="D14:E14"/>
    <mergeCell ref="K14:O14"/>
    <mergeCell ref="K11:L11"/>
    <mergeCell ref="K10:L10"/>
    <mergeCell ref="I14:J14"/>
    <mergeCell ref="D13:G13"/>
    <mergeCell ref="K12:M12"/>
    <mergeCell ref="M13:O13"/>
    <mergeCell ref="I13:L13"/>
    <mergeCell ref="D9:G9"/>
    <mergeCell ref="D10:G10"/>
    <mergeCell ref="K9:L9"/>
    <mergeCell ref="I8:J8"/>
    <mergeCell ref="K8:M8"/>
    <mergeCell ref="M7:O7"/>
    <mergeCell ref="B2:E2"/>
    <mergeCell ref="F2:M2"/>
    <mergeCell ref="F3:M3"/>
    <mergeCell ref="G6:I6"/>
    <mergeCell ref="C6:D6"/>
    <mergeCell ref="B7:H7"/>
    <mergeCell ref="I7:L7"/>
    <mergeCell ref="B43:J43"/>
    <mergeCell ref="B38:H38"/>
    <mergeCell ref="B39:F39"/>
    <mergeCell ref="G39:J39"/>
    <mergeCell ref="B41:J41"/>
    <mergeCell ref="B37:E37"/>
    <mergeCell ref="F37:H37"/>
    <mergeCell ref="I37:J37"/>
    <mergeCell ref="B32:C32"/>
    <mergeCell ref="B36:J36"/>
    <mergeCell ref="B35:K35"/>
    <mergeCell ref="E20:G20"/>
    <mergeCell ref="I20:M20"/>
    <mergeCell ref="I25:M25"/>
    <mergeCell ref="I24:M24"/>
    <mergeCell ref="E25:G25"/>
    <mergeCell ref="L19:M19"/>
    <mergeCell ref="I30:M30"/>
    <mergeCell ref="E28:G28"/>
    <mergeCell ref="E26:G26"/>
    <mergeCell ref="I28:M28"/>
    <mergeCell ref="E27:G27"/>
    <mergeCell ref="I27:M27"/>
    <mergeCell ref="E21:G21"/>
    <mergeCell ref="I21:M21"/>
    <mergeCell ref="E22:G22"/>
    <mergeCell ref="I22:M22"/>
    <mergeCell ref="E23:G23"/>
    <mergeCell ref="I23:M23"/>
    <mergeCell ref="I26:M26"/>
    <mergeCell ref="E24:G24"/>
    <mergeCell ref="E19:F19"/>
    <mergeCell ref="B15:O15"/>
    <mergeCell ref="E18:F18"/>
    <mergeCell ref="E16:F16"/>
    <mergeCell ref="L16:M16"/>
    <mergeCell ref="L17:M17"/>
    <mergeCell ref="L18:M18"/>
    <mergeCell ref="E17:F17"/>
    <mergeCell ref="L35:O35"/>
    <mergeCell ref="E29:G29"/>
    <mergeCell ref="I29:M29"/>
    <mergeCell ref="C34:G34"/>
    <mergeCell ref="I34:M34"/>
    <mergeCell ref="E30:G30"/>
  </mergeCells>
  <phoneticPr fontId="2" type="noConversion"/>
  <dataValidations disablePrompts="1" count="1">
    <dataValidation type="list" allowBlank="1" showInputMessage="1" showErrorMessage="1" sqref="K8:M8" xr:uid="{00000000-0002-0000-0600-000000000000}">
      <formula1>$U$7:$U$10</formula1>
    </dataValidation>
  </dataValidations>
  <printOptions horizontalCentered="1"/>
  <pageMargins left="0.27" right="0.17" top="0.38" bottom="0.5" header="0.38" footer="0.5"/>
  <pageSetup scale="48"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P63"/>
  <sheetViews>
    <sheetView showGridLines="0" zoomScale="85" zoomScaleNormal="85" workbookViewId="0">
      <selection activeCell="C13" sqref="C13:G13"/>
    </sheetView>
  </sheetViews>
  <sheetFormatPr defaultColWidth="9.140625" defaultRowHeight="12.75"/>
  <cols>
    <col min="1" max="1" width="17.42578125" style="365" bestFit="1" customWidth="1"/>
    <col min="2" max="2" width="10.5703125" style="365" customWidth="1"/>
    <col min="3" max="4" width="9.140625" style="365"/>
    <col min="5" max="5" width="12.7109375" style="365" customWidth="1"/>
    <col min="6" max="6" width="13.140625" style="365" customWidth="1"/>
    <col min="7" max="7" width="12" style="365" customWidth="1"/>
    <col min="8" max="8" width="8" style="365" customWidth="1"/>
    <col min="9" max="15" width="9.140625" style="365"/>
    <col min="16" max="16" width="9.28515625" style="365" bestFit="1" customWidth="1"/>
    <col min="17" max="16384" width="9.140625" style="365"/>
  </cols>
  <sheetData>
    <row r="2" spans="1:8" s="356" customFormat="1" ht="20.25">
      <c r="A2" s="355"/>
      <c r="B2" s="356" t="s">
        <v>35</v>
      </c>
    </row>
    <row r="3" spans="1:8" s="357" customFormat="1" ht="15.75">
      <c r="B3" s="563" t="s">
        <v>104</v>
      </c>
      <c r="C3" s="563"/>
      <c r="D3" s="563"/>
      <c r="E3" s="563"/>
      <c r="F3" s="563"/>
      <c r="G3" s="563"/>
    </row>
    <row r="4" spans="1:8" s="357" customFormat="1" ht="15.75">
      <c r="B4" s="563" t="s">
        <v>285</v>
      </c>
      <c r="C4" s="563"/>
      <c r="D4" s="563"/>
      <c r="E4" s="563"/>
      <c r="F4" s="563"/>
      <c r="G4" s="563"/>
    </row>
    <row r="5" spans="1:8" s="357" customFormat="1" ht="15.75">
      <c r="B5" s="563" t="s">
        <v>179</v>
      </c>
      <c r="C5" s="563"/>
      <c r="D5" s="563"/>
      <c r="E5" s="563"/>
      <c r="F5" s="563"/>
      <c r="G5" s="563"/>
    </row>
    <row r="6" spans="1:8" s="357" customFormat="1" ht="15.75">
      <c r="B6" s="563" t="s">
        <v>180</v>
      </c>
      <c r="C6" s="563"/>
      <c r="D6" s="563"/>
      <c r="E6" s="563"/>
      <c r="F6" s="563"/>
      <c r="G6" s="563"/>
    </row>
    <row r="7" spans="1:8" s="357" customFormat="1" ht="15.75">
      <c r="A7" s="358"/>
      <c r="B7" s="561" t="s">
        <v>181</v>
      </c>
      <c r="C7" s="561"/>
      <c r="D7" s="561"/>
      <c r="E7" s="561"/>
      <c r="F7" s="561"/>
      <c r="G7" s="561"/>
      <c r="H7" s="358"/>
    </row>
    <row r="8" spans="1:8" s="361" customFormat="1">
      <c r="A8" s="359"/>
      <c r="B8" s="360"/>
      <c r="C8" s="360"/>
      <c r="D8" s="360"/>
      <c r="E8" s="360"/>
      <c r="F8" s="360"/>
      <c r="G8" s="360"/>
      <c r="H8" s="360"/>
    </row>
    <row r="9" spans="1:8" s="357" customFormat="1" ht="15.75">
      <c r="A9" s="358"/>
      <c r="B9" s="564" t="s">
        <v>105</v>
      </c>
      <c r="C9" s="564"/>
      <c r="D9" s="564"/>
      <c r="E9" s="564"/>
      <c r="F9" s="564"/>
      <c r="G9" s="564"/>
      <c r="H9" s="362"/>
    </row>
    <row r="10" spans="1:8">
      <c r="A10" s="363"/>
      <c r="B10" s="364"/>
      <c r="C10" s="364"/>
      <c r="D10" s="364"/>
      <c r="E10" s="364"/>
      <c r="F10" s="364"/>
      <c r="G10" s="364"/>
      <c r="H10" s="364"/>
    </row>
    <row r="11" spans="1:8">
      <c r="A11" s="363"/>
      <c r="B11" s="364" t="s">
        <v>106</v>
      </c>
      <c r="C11" s="364"/>
      <c r="D11" s="364"/>
      <c r="E11" s="364"/>
      <c r="F11" s="364"/>
      <c r="G11" s="364"/>
      <c r="H11" s="364"/>
    </row>
    <row r="12" spans="1:8" ht="25.5" customHeight="1">
      <c r="A12" s="366"/>
      <c r="B12" s="367" t="s">
        <v>2</v>
      </c>
      <c r="C12" s="565" t="s">
        <v>116</v>
      </c>
      <c r="D12" s="566"/>
      <c r="E12" s="566"/>
      <c r="F12" s="566"/>
      <c r="G12" s="567"/>
      <c r="H12" s="366"/>
    </row>
    <row r="13" spans="1:8" ht="15.75">
      <c r="B13" s="368">
        <f>'Cellular Equipment'!B10</f>
        <v>1</v>
      </c>
      <c r="C13" s="562" t="str">
        <f>'Cellular Equipment'!B4</f>
        <v>Kyocera DuraXV Extreme+ With Camera</v>
      </c>
      <c r="D13" s="559"/>
      <c r="E13" s="559"/>
      <c r="F13" s="559"/>
      <c r="G13" s="560"/>
    </row>
    <row r="14" spans="1:8" ht="15.75" hidden="1" customHeight="1">
      <c r="B14" s="368" t="e">
        <f>SUM('Cellular Equipment'!#REF!)</f>
        <v>#REF!</v>
      </c>
      <c r="C14" s="562">
        <f>'Cellular Equipment'!C4</f>
        <v>0</v>
      </c>
      <c r="D14" s="559"/>
      <c r="E14" s="559"/>
      <c r="F14" s="559"/>
      <c r="G14" s="560"/>
    </row>
    <row r="15" spans="1:8" ht="15.75" hidden="1" customHeight="1">
      <c r="B15" s="368" t="e">
        <f>SUM('Cellular Equipment'!#REF!)</f>
        <v>#REF!</v>
      </c>
      <c r="C15" s="562" t="str">
        <f>'Cellular Equipment'!B5</f>
        <v>FEATURES</v>
      </c>
      <c r="D15" s="559"/>
      <c r="E15" s="559"/>
      <c r="F15" s="559"/>
      <c r="G15" s="560"/>
    </row>
    <row r="16" spans="1:8" ht="15.75" hidden="1" customHeight="1">
      <c r="B16" s="368" t="e">
        <f>SUM('Cellular Equipment'!#REF!)</f>
        <v>#REF!</v>
      </c>
      <c r="C16" s="562">
        <f>'Cellular Equipment'!C6</f>
        <v>0</v>
      </c>
      <c r="D16" s="559"/>
      <c r="E16" s="559"/>
      <c r="F16" s="559"/>
      <c r="G16" s="560"/>
    </row>
    <row r="17" spans="2:7" ht="15.75" hidden="1" customHeight="1">
      <c r="B17" s="368" t="e">
        <f>SUM('Cellular Equipment'!#REF!)</f>
        <v>#REF!</v>
      </c>
      <c r="C17" s="562">
        <f>'Cellular Equipment'!C7</f>
        <v>0</v>
      </c>
      <c r="D17" s="559"/>
      <c r="E17" s="559"/>
      <c r="F17" s="559"/>
      <c r="G17" s="560"/>
    </row>
    <row r="18" spans="2:7" ht="15.75" hidden="1" customHeight="1">
      <c r="B18" s="368" t="e">
        <f>SUM('Cellular Equipment'!#REF!)</f>
        <v>#REF!</v>
      </c>
      <c r="C18" s="562" t="str">
        <f>'Cellular Equipment'!B8</f>
        <v>ORDER</v>
      </c>
      <c r="D18" s="559"/>
      <c r="E18" s="559"/>
      <c r="F18" s="559"/>
      <c r="G18" s="560"/>
    </row>
    <row r="19" spans="2:7" ht="15.75" hidden="1" customHeight="1">
      <c r="B19" s="368" t="e">
        <f>SUM('Cellular Equipment'!#REF!)</f>
        <v>#REF!</v>
      </c>
      <c r="C19" s="562" t="str">
        <f>'Cellular Equipment'!C9</f>
        <v>PRODUCT</v>
      </c>
      <c r="D19" s="559"/>
      <c r="E19" s="559"/>
      <c r="F19" s="559"/>
      <c r="G19" s="560"/>
    </row>
    <row r="20" spans="2:7" ht="15.75" hidden="1" customHeight="1">
      <c r="B20" s="368">
        <f>SUM('Cellular Equipment'!B11)</f>
        <v>0</v>
      </c>
      <c r="C20" s="562" t="str">
        <f>'Cellular Equipment'!C10</f>
        <v>Kyocera DuraXV Extreme+ With Camera</v>
      </c>
      <c r="D20" s="559"/>
      <c r="E20" s="559"/>
      <c r="F20" s="559"/>
      <c r="G20" s="560"/>
    </row>
    <row r="21" spans="2:7" ht="15.75" hidden="1" customHeight="1">
      <c r="B21" s="368" t="e">
        <f>SUM('Cellular Equipment'!#REF!)</f>
        <v>#REF!</v>
      </c>
      <c r="C21" s="562" t="str">
        <f>'Cellular Equipment'!C11</f>
        <v>Retail $250.10 less Rebate $250.10
(Sales Tax on retail price is applicable)</v>
      </c>
      <c r="D21" s="559"/>
      <c r="E21" s="559"/>
      <c r="F21" s="559"/>
      <c r="G21" s="560"/>
    </row>
    <row r="22" spans="2:7" ht="15.75" hidden="1" customHeight="1">
      <c r="B22" s="368" t="e">
        <f>SUM('Cellular Equipment'!#REF!)</f>
        <v>#REF!</v>
      </c>
      <c r="C22" s="562" t="e">
        <f>'Cellular Equipment'!#REF!</f>
        <v>#REF!</v>
      </c>
      <c r="D22" s="559"/>
      <c r="E22" s="559"/>
      <c r="F22" s="559"/>
      <c r="G22" s="560"/>
    </row>
    <row r="23" spans="2:7" ht="15.75" hidden="1" customHeight="1">
      <c r="B23" s="368" t="e">
        <f>SUM('Cellular Equipment'!#REF!)</f>
        <v>#REF!</v>
      </c>
      <c r="C23" s="562" t="e">
        <f>'Cellular Equipment'!#REF!</f>
        <v>#REF!</v>
      </c>
      <c r="D23" s="559"/>
      <c r="E23" s="559"/>
      <c r="F23" s="559"/>
      <c r="G23" s="560"/>
    </row>
    <row r="24" spans="2:7" ht="15.75" hidden="1" customHeight="1">
      <c r="B24" s="368" t="e">
        <f>SUM('Cellular Equipment'!#REF!)</f>
        <v>#REF!</v>
      </c>
      <c r="C24" s="562" t="e">
        <f>'Cellular Equipment'!#REF!</f>
        <v>#REF!</v>
      </c>
      <c r="D24" s="559"/>
      <c r="E24" s="559"/>
      <c r="F24" s="559"/>
      <c r="G24" s="560"/>
    </row>
    <row r="25" spans="2:7" ht="15.75">
      <c r="B25" s="368"/>
      <c r="C25" s="562"/>
      <c r="D25" s="559"/>
      <c r="E25" s="559"/>
      <c r="F25" s="559"/>
      <c r="G25" s="560"/>
    </row>
    <row r="26" spans="2:7" ht="15.75" hidden="1">
      <c r="B26" s="368" t="e">
        <f>SUM('Cellular Equipment'!#REF!)</f>
        <v>#REF!</v>
      </c>
      <c r="C26" s="562" t="s">
        <v>258</v>
      </c>
      <c r="D26" s="559"/>
      <c r="E26" s="559"/>
      <c r="F26" s="559"/>
      <c r="G26" s="560"/>
    </row>
    <row r="27" spans="2:7" ht="15.75" hidden="1">
      <c r="B27" s="368" t="e">
        <f>SUM('Cellular Equipment'!#REF!)</f>
        <v>#REF!</v>
      </c>
      <c r="C27" s="562" t="s">
        <v>229</v>
      </c>
      <c r="D27" s="559"/>
      <c r="E27" s="559"/>
      <c r="F27" s="559"/>
      <c r="G27" s="560"/>
    </row>
    <row r="28" spans="2:7" ht="15.75" hidden="1">
      <c r="B28" s="368" t="e">
        <f>SUM('Cellular Equipment'!#REF!)</f>
        <v>#REF!</v>
      </c>
      <c r="C28" s="558" t="s">
        <v>167</v>
      </c>
      <c r="D28" s="559"/>
      <c r="E28" s="559"/>
      <c r="F28" s="559"/>
      <c r="G28" s="560"/>
    </row>
    <row r="29" spans="2:7" ht="15.75" hidden="1">
      <c r="B29" s="368" t="e">
        <f>SUM('Cellular Equipment'!#REF!)</f>
        <v>#REF!</v>
      </c>
      <c r="C29" s="562" t="s">
        <v>230</v>
      </c>
      <c r="D29" s="559"/>
      <c r="E29" s="559"/>
      <c r="F29" s="559"/>
      <c r="G29" s="560"/>
    </row>
    <row r="30" spans="2:7" ht="15.75" hidden="1">
      <c r="B30" s="368" t="e">
        <f>SUM('Cellular Equipment'!#REF!)</f>
        <v>#REF!</v>
      </c>
      <c r="C30" s="558" t="s">
        <v>143</v>
      </c>
      <c r="D30" s="559"/>
      <c r="E30" s="559"/>
      <c r="F30" s="559"/>
      <c r="G30" s="560"/>
    </row>
    <row r="31" spans="2:7" ht="15.75" hidden="1">
      <c r="B31" s="368" t="e">
        <f>SUM('Cellular Equipment'!#REF!)</f>
        <v>#REF!</v>
      </c>
      <c r="C31" s="562" t="s">
        <v>256</v>
      </c>
      <c r="D31" s="559"/>
      <c r="E31" s="559"/>
      <c r="F31" s="559"/>
      <c r="G31" s="560"/>
    </row>
    <row r="32" spans="2:7" ht="15.75" hidden="1">
      <c r="B32" s="368" t="e">
        <f>SUM('Cellular Equipment'!#REF!)</f>
        <v>#REF!</v>
      </c>
      <c r="C32" s="562" t="s">
        <v>240</v>
      </c>
      <c r="D32" s="559"/>
      <c r="E32" s="559"/>
      <c r="F32" s="559"/>
      <c r="G32" s="560"/>
    </row>
    <row r="33" spans="2:7" ht="15.75" hidden="1">
      <c r="B33" s="368">
        <f>SUM('Cellular Equipment'!I11)</f>
        <v>0</v>
      </c>
      <c r="C33" s="562" t="s">
        <v>259</v>
      </c>
      <c r="D33" s="559"/>
      <c r="E33" s="559"/>
      <c r="F33" s="559"/>
      <c r="G33" s="560"/>
    </row>
    <row r="34" spans="2:7" ht="15.75" hidden="1">
      <c r="B34" s="368" t="e">
        <f>SUM('Cellular Equipment'!#REF!)</f>
        <v>#REF!</v>
      </c>
      <c r="C34" s="562" t="s">
        <v>229</v>
      </c>
      <c r="D34" s="559"/>
      <c r="E34" s="559"/>
      <c r="F34" s="559"/>
      <c r="G34" s="560"/>
    </row>
    <row r="35" spans="2:7" ht="15.75" hidden="1">
      <c r="B35" s="368" t="e">
        <f>SUM('Cellular Equipment'!#REF!)</f>
        <v>#REF!</v>
      </c>
      <c r="C35" s="558" t="s">
        <v>167</v>
      </c>
      <c r="D35" s="559"/>
      <c r="E35" s="559"/>
      <c r="F35" s="559"/>
      <c r="G35" s="560"/>
    </row>
    <row r="36" spans="2:7" ht="15.75" hidden="1">
      <c r="B36" s="368" t="e">
        <f>SUM('Cellular Equipment'!#REF!)</f>
        <v>#REF!</v>
      </c>
      <c r="C36" s="562" t="s">
        <v>230</v>
      </c>
      <c r="D36" s="559"/>
      <c r="E36" s="559"/>
      <c r="F36" s="559"/>
      <c r="G36" s="560"/>
    </row>
    <row r="37" spans="2:7" ht="15.75" hidden="1">
      <c r="B37" s="368" t="e">
        <f>SUM('Cellular Equipment'!#REF!)</f>
        <v>#REF!</v>
      </c>
      <c r="C37" s="558" t="s">
        <v>143</v>
      </c>
      <c r="D37" s="559"/>
      <c r="E37" s="559"/>
      <c r="F37" s="559"/>
      <c r="G37" s="560"/>
    </row>
    <row r="38" spans="2:7" ht="15.75" hidden="1">
      <c r="B38" s="368" t="e">
        <f>SUM('Cellular Equipment'!#REF!)</f>
        <v>#REF!</v>
      </c>
      <c r="C38" s="558" t="s">
        <v>166</v>
      </c>
      <c r="D38" s="559"/>
      <c r="E38" s="559"/>
      <c r="F38" s="559"/>
      <c r="G38" s="560"/>
    </row>
    <row r="39" spans="2:7" ht="15.75" hidden="1">
      <c r="B39" s="368">
        <f>SUM('Cellular Equipment'!I12)</f>
        <v>0</v>
      </c>
      <c r="C39" s="562" t="s">
        <v>240</v>
      </c>
      <c r="D39" s="559"/>
      <c r="E39" s="559"/>
      <c r="F39" s="559"/>
      <c r="G39" s="560"/>
    </row>
    <row r="40" spans="2:7" ht="15.75" hidden="1">
      <c r="B40" s="368">
        <f>SUM('Cellular Equipment'!L11)</f>
        <v>0</v>
      </c>
      <c r="C40" s="562" t="s">
        <v>260</v>
      </c>
      <c r="D40" s="559"/>
      <c r="E40" s="559"/>
      <c r="F40" s="559"/>
      <c r="G40" s="560"/>
    </row>
    <row r="41" spans="2:7" ht="15.75" hidden="1">
      <c r="B41" s="368" t="e">
        <f>SUM('Cellular Equipment'!#REF!)</f>
        <v>#REF!</v>
      </c>
      <c r="C41" s="562" t="s">
        <v>229</v>
      </c>
      <c r="D41" s="559"/>
      <c r="E41" s="559"/>
      <c r="F41" s="559"/>
      <c r="G41" s="560"/>
    </row>
    <row r="42" spans="2:7" ht="15.75" hidden="1">
      <c r="B42" s="368" t="e">
        <f>SUM('Cellular Equipment'!#REF!)</f>
        <v>#REF!</v>
      </c>
      <c r="C42" s="558" t="s">
        <v>167</v>
      </c>
      <c r="D42" s="559"/>
      <c r="E42" s="559"/>
      <c r="F42" s="559"/>
      <c r="G42" s="560"/>
    </row>
    <row r="43" spans="2:7" ht="15.75" hidden="1">
      <c r="B43" s="368" t="e">
        <f>SUM('Cellular Equipment'!#REF!)</f>
        <v>#REF!</v>
      </c>
      <c r="C43" s="558" t="s">
        <v>230</v>
      </c>
      <c r="D43" s="559"/>
      <c r="E43" s="559"/>
      <c r="F43" s="559"/>
      <c r="G43" s="560"/>
    </row>
    <row r="44" spans="2:7" ht="15.75" hidden="1">
      <c r="B44" s="368" t="e">
        <f>SUM('Cellular Equipment'!#REF!)</f>
        <v>#REF!</v>
      </c>
      <c r="C44" s="558" t="s">
        <v>143</v>
      </c>
      <c r="D44" s="559"/>
      <c r="E44" s="559"/>
      <c r="F44" s="559"/>
      <c r="G44" s="560"/>
    </row>
    <row r="45" spans="2:7" ht="15.75" hidden="1">
      <c r="B45" s="368" t="e">
        <f>SUM('Cellular Equipment'!#REF!)</f>
        <v>#REF!</v>
      </c>
      <c r="C45" s="558" t="s">
        <v>256</v>
      </c>
      <c r="D45" s="559"/>
      <c r="E45" s="559"/>
      <c r="F45" s="559"/>
      <c r="G45" s="560"/>
    </row>
    <row r="46" spans="2:7" ht="15.75" hidden="1">
      <c r="B46" s="368">
        <f>SUM('Cellular Equipment'!L12)</f>
        <v>0</v>
      </c>
      <c r="C46" s="562" t="s">
        <v>240</v>
      </c>
      <c r="D46" s="559"/>
      <c r="E46" s="559"/>
      <c r="F46" s="559"/>
      <c r="G46" s="560"/>
    </row>
    <row r="47" spans="2:7" ht="15.75" hidden="1">
      <c r="B47" s="368" t="e">
        <f>SUM('Cellular Equipment'!#REF!)</f>
        <v>#REF!</v>
      </c>
      <c r="C47" s="562" t="s">
        <v>261</v>
      </c>
      <c r="D47" s="559"/>
      <c r="E47" s="559"/>
      <c r="F47" s="559"/>
      <c r="G47" s="560"/>
    </row>
    <row r="48" spans="2:7" ht="15.75" hidden="1">
      <c r="B48" s="368" t="e">
        <f>SUM('Cellular Equipment'!#REF!)</f>
        <v>#REF!</v>
      </c>
      <c r="C48" s="562" t="s">
        <v>229</v>
      </c>
      <c r="D48" s="559"/>
      <c r="E48" s="559"/>
      <c r="F48" s="559"/>
      <c r="G48" s="560"/>
    </row>
    <row r="49" spans="1:16" ht="15.75" hidden="1">
      <c r="B49" s="368" t="e">
        <f>SUM('Cellular Equipment'!#REF!)</f>
        <v>#REF!</v>
      </c>
      <c r="C49" s="558" t="s">
        <v>167</v>
      </c>
      <c r="D49" s="559"/>
      <c r="E49" s="559"/>
      <c r="F49" s="559"/>
      <c r="G49" s="560"/>
    </row>
    <row r="50" spans="1:16" ht="15.75" hidden="1">
      <c r="B50" s="368" t="e">
        <f>SUM('Cellular Equipment'!#REF!)</f>
        <v>#REF!</v>
      </c>
      <c r="C50" s="558" t="s">
        <v>230</v>
      </c>
      <c r="D50" s="559"/>
      <c r="E50" s="559"/>
      <c r="F50" s="559"/>
      <c r="G50" s="560"/>
    </row>
    <row r="51" spans="1:16" ht="15.75" hidden="1">
      <c r="B51" s="368" t="e">
        <f>SUM('Cellular Equipment'!#REF!)</f>
        <v>#REF!</v>
      </c>
      <c r="C51" s="558" t="s">
        <v>143</v>
      </c>
      <c r="D51" s="559"/>
      <c r="E51" s="559"/>
      <c r="F51" s="559"/>
      <c r="G51" s="560"/>
    </row>
    <row r="52" spans="1:16" ht="15.75" hidden="1">
      <c r="B52" s="368" t="e">
        <f>SUM('Cellular Equipment'!#REF!)</f>
        <v>#REF!</v>
      </c>
      <c r="C52" s="558" t="s">
        <v>256</v>
      </c>
      <c r="D52" s="559"/>
      <c r="E52" s="559"/>
      <c r="F52" s="559"/>
      <c r="G52" s="560"/>
    </row>
    <row r="53" spans="1:16" ht="15.75" hidden="1">
      <c r="B53" s="368" t="e">
        <f>SUM('Cellular Equipment'!#REF!)</f>
        <v>#REF!</v>
      </c>
      <c r="C53" s="562" t="s">
        <v>240</v>
      </c>
      <c r="D53" s="559"/>
      <c r="E53" s="559"/>
      <c r="F53" s="559"/>
      <c r="G53" s="560"/>
    </row>
    <row r="54" spans="1:16" ht="24" customHeight="1">
      <c r="A54" s="369" t="s">
        <v>107</v>
      </c>
      <c r="B54" s="568">
        <f>'User Information'!F4</f>
        <v>0</v>
      </c>
      <c r="C54" s="568"/>
      <c r="D54" s="568"/>
      <c r="E54" s="369"/>
      <c r="F54" s="371" t="s">
        <v>157</v>
      </c>
      <c r="G54" s="372">
        <f>'Equipment Funding'!C10</f>
        <v>0</v>
      </c>
    </row>
    <row r="55" spans="1:16" ht="24" customHeight="1">
      <c r="A55" s="369" t="s">
        <v>269</v>
      </c>
      <c r="B55" s="370">
        <f>'Equipment Funding'!G4</f>
        <v>0</v>
      </c>
      <c r="D55" s="369"/>
      <c r="E55" s="369" t="s">
        <v>130</v>
      </c>
      <c r="F55" s="569">
        <f>('User Information'!Y11)</f>
        <v>0</v>
      </c>
      <c r="G55" s="569"/>
    </row>
    <row r="56" spans="1:16" ht="24" customHeight="1">
      <c r="A56" s="369" t="s">
        <v>108</v>
      </c>
      <c r="B56" s="373"/>
      <c r="C56" s="373"/>
      <c r="D56" s="374"/>
      <c r="E56" s="369" t="s">
        <v>109</v>
      </c>
      <c r="F56" s="374"/>
      <c r="G56" s="373"/>
    </row>
    <row r="57" spans="1:16" ht="24" customHeight="1">
      <c r="A57" s="369" t="s">
        <v>110</v>
      </c>
      <c r="B57" s="375"/>
      <c r="D57" s="369" t="s">
        <v>111</v>
      </c>
      <c r="E57" s="374"/>
      <c r="F57" s="369" t="s">
        <v>112</v>
      </c>
      <c r="G57" s="375"/>
    </row>
    <row r="58" spans="1:16" ht="24" customHeight="1">
      <c r="A58" s="369" t="s">
        <v>149</v>
      </c>
      <c r="B58" s="569"/>
      <c r="C58" s="569"/>
      <c r="D58" s="569"/>
      <c r="E58" s="369" t="s">
        <v>150</v>
      </c>
      <c r="F58" s="569"/>
      <c r="G58" s="569"/>
      <c r="P58" s="376"/>
    </row>
    <row r="59" spans="1:16" ht="13.5" thickBot="1"/>
    <row r="60" spans="1:16" ht="45.75" customHeight="1">
      <c r="A60" s="377" t="s">
        <v>159</v>
      </c>
      <c r="B60" s="571" t="s">
        <v>208</v>
      </c>
      <c r="C60" s="572"/>
      <c r="D60" s="572"/>
      <c r="E60" s="572"/>
      <c r="F60" s="572"/>
      <c r="G60" s="572"/>
      <c r="H60" s="378"/>
    </row>
    <row r="61" spans="1:16" ht="21.2" customHeight="1">
      <c r="A61" s="379"/>
      <c r="B61" s="575">
        <f>('User Information'!AC11)+26</f>
        <v>26</v>
      </c>
      <c r="C61" s="575"/>
      <c r="D61" s="575"/>
      <c r="E61" s="575"/>
      <c r="F61" s="575"/>
      <c r="G61" s="575"/>
      <c r="H61" s="380"/>
    </row>
    <row r="62" spans="1:16" ht="39.200000000000003" customHeight="1">
      <c r="A62" s="381"/>
      <c r="B62" s="573" t="s">
        <v>209</v>
      </c>
      <c r="C62" s="574"/>
      <c r="D62" s="574"/>
      <c r="E62" s="574"/>
      <c r="F62" s="574"/>
      <c r="G62" s="574"/>
      <c r="H62" s="380"/>
    </row>
    <row r="63" spans="1:16" ht="21.2" customHeight="1" thickBot="1">
      <c r="A63" s="382"/>
      <c r="B63" s="570">
        <f>('User Information'!AC11)+26</f>
        <v>26</v>
      </c>
      <c r="C63" s="570"/>
      <c r="D63" s="570"/>
      <c r="E63" s="570"/>
      <c r="F63" s="570"/>
      <c r="G63" s="570"/>
      <c r="H63" s="383"/>
    </row>
  </sheetData>
  <sheetProtection algorithmName="SHA-512" hashValue="nYX6VDqS4MnRZru2UW0CmCO6vJBVzGlGcQxjXfgHnBV4qtvcjXKlLp8IL0VMzo3CE3DrFe5r3UP15w0GCIYrwA==" saltValue="iAY2EmVpb+axRx3gAzjFaA==" spinCount="100000" sheet="1" selectLockedCells="1" selectUnlockedCells="1"/>
  <autoFilter ref="B12:B57" xr:uid="{00000000-0009-0000-0000-000007000000}"/>
  <mergeCells count="56">
    <mergeCell ref="B63:G63"/>
    <mergeCell ref="B60:G60"/>
    <mergeCell ref="B58:D58"/>
    <mergeCell ref="B62:G62"/>
    <mergeCell ref="B61:G61"/>
    <mergeCell ref="F58:G58"/>
    <mergeCell ref="B54:D54"/>
    <mergeCell ref="F55:G55"/>
    <mergeCell ref="C50:G50"/>
    <mergeCell ref="C17:G17"/>
    <mergeCell ref="C18:G18"/>
    <mergeCell ref="C31:G31"/>
    <mergeCell ref="C34:G34"/>
    <mergeCell ref="C19:G19"/>
    <mergeCell ref="C20:G20"/>
    <mergeCell ref="C53:G53"/>
    <mergeCell ref="C48:G48"/>
    <mergeCell ref="C52:G52"/>
    <mergeCell ref="C45:G45"/>
    <mergeCell ref="C46:G46"/>
    <mergeCell ref="C47:G47"/>
    <mergeCell ref="C49:G49"/>
    <mergeCell ref="B3:G3"/>
    <mergeCell ref="B9:G9"/>
    <mergeCell ref="C13:G13"/>
    <mergeCell ref="C14:G14"/>
    <mergeCell ref="C15:G15"/>
    <mergeCell ref="B4:G4"/>
    <mergeCell ref="B5:G5"/>
    <mergeCell ref="B6:G6"/>
    <mergeCell ref="C12:G12"/>
    <mergeCell ref="C51:G51"/>
    <mergeCell ref="C29:G29"/>
    <mergeCell ref="C30:G30"/>
    <mergeCell ref="C36:G36"/>
    <mergeCell ref="C44:G44"/>
    <mergeCell ref="C38:G38"/>
    <mergeCell ref="C33:G33"/>
    <mergeCell ref="C42:G42"/>
    <mergeCell ref="C43:G43"/>
    <mergeCell ref="C35:G35"/>
    <mergeCell ref="C40:G40"/>
    <mergeCell ref="C41:G41"/>
    <mergeCell ref="C39:G39"/>
    <mergeCell ref="C28:G28"/>
    <mergeCell ref="C37:G37"/>
    <mergeCell ref="B7:G7"/>
    <mergeCell ref="C27:G27"/>
    <mergeCell ref="C32:G32"/>
    <mergeCell ref="C26:G26"/>
    <mergeCell ref="C22:G22"/>
    <mergeCell ref="C23:G23"/>
    <mergeCell ref="C25:G25"/>
    <mergeCell ref="C21:G21"/>
    <mergeCell ref="C16:G16"/>
    <mergeCell ref="C24:G24"/>
  </mergeCells>
  <phoneticPr fontId="2" type="noConversion"/>
  <dataValidations count="1">
    <dataValidation type="list" allowBlank="1" showInputMessage="1" showErrorMessage="1" sqref="G57" xr:uid="{00000000-0002-0000-0700-000000000000}">
      <formula1>TSR</formula1>
    </dataValidation>
  </dataValidations>
  <printOptions horizontalCentered="1"/>
  <pageMargins left="0.48" right="0.48" top="0.5" bottom="0.52"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198"/>
  <sheetViews>
    <sheetView showGridLines="0" workbookViewId="0">
      <selection sqref="A1:XFD1048576"/>
    </sheetView>
  </sheetViews>
  <sheetFormatPr defaultColWidth="9.140625" defaultRowHeight="12.75"/>
  <cols>
    <col min="1" max="1" width="28.42578125" style="330" customWidth="1"/>
    <col min="2" max="2" width="34.28515625" style="330" bestFit="1" customWidth="1"/>
    <col min="3" max="3" width="13.42578125" style="330" customWidth="1"/>
    <col min="4" max="4" width="41.7109375" style="331" bestFit="1" customWidth="1"/>
    <col min="5" max="5" width="22.5703125" style="331" customWidth="1"/>
    <col min="6" max="6" width="22.140625" style="330" customWidth="1"/>
    <col min="7" max="7" width="9.140625" style="329"/>
    <col min="8" max="8" width="13.28515625" style="329" customWidth="1"/>
    <col min="9" max="10" width="9.140625" style="329"/>
    <col min="11" max="16384" width="9.140625" style="330"/>
  </cols>
  <sheetData>
    <row r="1" spans="1:10" ht="26.25">
      <c r="A1" s="577" t="s">
        <v>115</v>
      </c>
      <c r="B1" s="577"/>
      <c r="C1" s="577"/>
      <c r="D1" s="577"/>
      <c r="E1" s="577"/>
      <c r="F1" s="577"/>
    </row>
    <row r="3" spans="1:10">
      <c r="A3" s="332" t="s">
        <v>5</v>
      </c>
      <c r="B3" s="576">
        <f>('User Information'!F4)</f>
        <v>0</v>
      </c>
      <c r="C3" s="576"/>
      <c r="D3" s="332" t="s">
        <v>269</v>
      </c>
      <c r="E3" s="333">
        <f>('User Information'!X11)</f>
        <v>0</v>
      </c>
      <c r="F3" s="329"/>
      <c r="H3" s="330"/>
      <c r="I3" s="330"/>
      <c r="J3" s="330"/>
    </row>
    <row r="4" spans="1:10">
      <c r="A4" s="332"/>
      <c r="B4" s="334"/>
      <c r="D4" s="335"/>
      <c r="E4" s="335"/>
      <c r="F4" s="329"/>
      <c r="H4" s="330"/>
      <c r="I4" s="330"/>
      <c r="J4" s="330"/>
    </row>
    <row r="5" spans="1:10">
      <c r="A5" s="332" t="s">
        <v>11</v>
      </c>
      <c r="B5" s="336">
        <f>('User Information'!F6)</f>
        <v>0</v>
      </c>
      <c r="C5" s="337"/>
      <c r="D5" s="329"/>
      <c r="E5" s="329"/>
      <c r="G5" s="330"/>
      <c r="H5" s="330"/>
      <c r="I5" s="330"/>
      <c r="J5" s="330"/>
    </row>
    <row r="6" spans="1:10">
      <c r="D6" s="338"/>
      <c r="E6" s="338"/>
    </row>
    <row r="7" spans="1:10" ht="13.5" thickBot="1">
      <c r="D7" s="338"/>
      <c r="E7" s="338"/>
    </row>
    <row r="8" spans="1:10" s="340" customFormat="1" ht="26.25" thickBot="1">
      <c r="A8" s="339" t="s">
        <v>31</v>
      </c>
      <c r="B8" s="339" t="s">
        <v>113</v>
      </c>
      <c r="C8" s="339" t="s">
        <v>94</v>
      </c>
      <c r="D8" s="339" t="s">
        <v>8</v>
      </c>
      <c r="E8" s="339" t="s">
        <v>114</v>
      </c>
      <c r="F8" s="339" t="s">
        <v>151</v>
      </c>
    </row>
    <row r="9" spans="1:10" ht="26.25" customHeight="1">
      <c r="A9" s="341" t="str">
        <f>CONCATENATE('User Information'!C11,'User Information'!AG11,'User Information'!D11)</f>
        <v xml:space="preserve">, </v>
      </c>
      <c r="B9" s="342" t="str">
        <f>('User Information'!L11)</f>
        <v>Kyocera DuraXV Extreme + With Camera</v>
      </c>
      <c r="C9" s="343">
        <f>('User Information'!V11)</f>
        <v>0</v>
      </c>
      <c r="D9" s="342" t="str">
        <f>('User Information'!H11)</f>
        <v>Unlimited Voice Plan</v>
      </c>
      <c r="E9" s="342">
        <f>('User Information'!I11)</f>
        <v>0</v>
      </c>
      <c r="F9" s="344" t="str">
        <f>('User Information'!J11)</f>
        <v>NONE</v>
      </c>
      <c r="G9" s="330"/>
      <c r="H9" s="330"/>
      <c r="I9" s="330"/>
      <c r="J9" s="330"/>
    </row>
    <row r="10" spans="1:10" ht="26.25" customHeight="1">
      <c r="A10" s="341" t="str">
        <f>CONCATENATE('User Information'!C12,'User Information'!AG12,'User Information'!D12)</f>
        <v xml:space="preserve">, </v>
      </c>
      <c r="B10" s="342">
        <f>('User Information'!L12)</f>
        <v>0</v>
      </c>
      <c r="C10" s="343">
        <f>('User Information'!V12)</f>
        <v>0</v>
      </c>
      <c r="D10" s="342">
        <f>('User Information'!H12)</f>
        <v>0</v>
      </c>
      <c r="E10" s="342">
        <f>('User Information'!I12)</f>
        <v>0</v>
      </c>
      <c r="F10" s="344">
        <f>('User Information'!J12)</f>
        <v>0</v>
      </c>
      <c r="G10" s="330"/>
      <c r="H10" s="330"/>
      <c r="I10" s="330"/>
      <c r="J10" s="330"/>
    </row>
    <row r="11" spans="1:10" ht="26.25" customHeight="1">
      <c r="A11" s="341" t="str">
        <f>CONCATENATE('User Information'!C13,'User Information'!AG13,'User Information'!D13)</f>
        <v xml:space="preserve">, </v>
      </c>
      <c r="B11" s="342">
        <f>('User Information'!L13)</f>
        <v>0</v>
      </c>
      <c r="C11" s="343">
        <f>('User Information'!V13)</f>
        <v>0</v>
      </c>
      <c r="D11" s="342">
        <f>('User Information'!H13)</f>
        <v>0</v>
      </c>
      <c r="E11" s="342">
        <f>('User Information'!I13)</f>
        <v>0</v>
      </c>
      <c r="F11" s="344">
        <f>('User Information'!J13)</f>
        <v>0</v>
      </c>
      <c r="G11" s="330"/>
      <c r="H11" s="330"/>
      <c r="I11" s="330"/>
      <c r="J11" s="330"/>
    </row>
    <row r="12" spans="1:10" ht="26.25" customHeight="1">
      <c r="A12" s="341" t="str">
        <f>CONCATENATE('User Information'!C14,'User Information'!AG14,'User Information'!D14)</f>
        <v xml:space="preserve">, </v>
      </c>
      <c r="B12" s="342">
        <f>('User Information'!L14)</f>
        <v>0</v>
      </c>
      <c r="C12" s="343">
        <f>('User Information'!V14)</f>
        <v>0</v>
      </c>
      <c r="D12" s="342">
        <f>('User Information'!H14)</f>
        <v>0</v>
      </c>
      <c r="E12" s="342">
        <f>('User Information'!I14)</f>
        <v>0</v>
      </c>
      <c r="F12" s="344">
        <f>('User Information'!J14)</f>
        <v>0</v>
      </c>
      <c r="G12" s="330"/>
      <c r="H12" s="330"/>
      <c r="I12" s="330"/>
      <c r="J12" s="330"/>
    </row>
    <row r="13" spans="1:10" ht="26.25" customHeight="1">
      <c r="A13" s="341" t="str">
        <f>CONCATENATE('User Information'!C15,'User Information'!AG15,'User Information'!D15)</f>
        <v xml:space="preserve">, </v>
      </c>
      <c r="B13" s="342">
        <f>('User Information'!L15)</f>
        <v>0</v>
      </c>
      <c r="C13" s="343">
        <f>('User Information'!V15)</f>
        <v>0</v>
      </c>
      <c r="D13" s="342">
        <f>('User Information'!H15)</f>
        <v>0</v>
      </c>
      <c r="E13" s="342">
        <f>('User Information'!I15)</f>
        <v>0</v>
      </c>
      <c r="F13" s="344">
        <f>('User Information'!J15)</f>
        <v>0</v>
      </c>
      <c r="G13" s="330"/>
      <c r="H13" s="330"/>
      <c r="I13" s="330"/>
      <c r="J13" s="330"/>
    </row>
    <row r="14" spans="1:10" ht="26.25" customHeight="1">
      <c r="A14" s="341" t="str">
        <f>CONCATENATE('User Information'!C16,'User Information'!AG16,'User Information'!D16)</f>
        <v xml:space="preserve">, </v>
      </c>
      <c r="B14" s="342">
        <f>('User Information'!L16)</f>
        <v>0</v>
      </c>
      <c r="C14" s="343">
        <f>('User Information'!V16)</f>
        <v>0</v>
      </c>
      <c r="D14" s="342">
        <f>('User Information'!H16)</f>
        <v>0</v>
      </c>
      <c r="E14" s="342">
        <f>('User Information'!I16)</f>
        <v>0</v>
      </c>
      <c r="F14" s="344">
        <f>('User Information'!J16)</f>
        <v>0</v>
      </c>
      <c r="G14" s="330"/>
      <c r="H14" s="330"/>
      <c r="I14" s="330"/>
      <c r="J14" s="330"/>
    </row>
    <row r="15" spans="1:10" ht="26.25" customHeight="1">
      <c r="A15" s="341" t="str">
        <f>CONCATENATE('User Information'!C17,'User Information'!AG17,'User Information'!D17)</f>
        <v xml:space="preserve">, </v>
      </c>
      <c r="B15" s="342">
        <f>('User Information'!L17)</f>
        <v>0</v>
      </c>
      <c r="C15" s="343">
        <f>('User Information'!V17)</f>
        <v>0</v>
      </c>
      <c r="D15" s="342">
        <f>('User Information'!H17)</f>
        <v>0</v>
      </c>
      <c r="E15" s="342">
        <f>('User Information'!I17)</f>
        <v>0</v>
      </c>
      <c r="F15" s="344">
        <f>('User Information'!J17)</f>
        <v>0</v>
      </c>
      <c r="G15" s="330"/>
      <c r="H15" s="330"/>
      <c r="I15" s="330"/>
      <c r="J15" s="330"/>
    </row>
    <row r="16" spans="1:10" ht="26.25" customHeight="1">
      <c r="A16" s="341" t="str">
        <f>CONCATENATE('User Information'!C18,'User Information'!AG18,'User Information'!D18)</f>
        <v xml:space="preserve">, </v>
      </c>
      <c r="B16" s="342">
        <f>('User Information'!L18)</f>
        <v>0</v>
      </c>
      <c r="C16" s="343">
        <f>('User Information'!V18)</f>
        <v>0</v>
      </c>
      <c r="D16" s="342">
        <f>('User Information'!H18)</f>
        <v>0</v>
      </c>
      <c r="E16" s="342">
        <f>('User Information'!I18)</f>
        <v>0</v>
      </c>
      <c r="F16" s="344">
        <f>('User Information'!J18)</f>
        <v>0</v>
      </c>
      <c r="G16" s="330"/>
      <c r="H16" s="330"/>
      <c r="I16" s="330"/>
      <c r="J16" s="330"/>
    </row>
    <row r="17" spans="1:10" ht="26.25" customHeight="1">
      <c r="A17" s="341" t="str">
        <f>CONCATENATE('User Information'!C19,'User Information'!AG19,'User Information'!D19)</f>
        <v xml:space="preserve">, </v>
      </c>
      <c r="B17" s="342">
        <f>('User Information'!L19)</f>
        <v>0</v>
      </c>
      <c r="C17" s="343">
        <f>('User Information'!V19)</f>
        <v>0</v>
      </c>
      <c r="D17" s="342">
        <f>('User Information'!H19)</f>
        <v>0</v>
      </c>
      <c r="E17" s="342">
        <f>('User Information'!I19)</f>
        <v>0</v>
      </c>
      <c r="F17" s="344">
        <f>('User Information'!J19)</f>
        <v>0</v>
      </c>
      <c r="G17" s="330"/>
      <c r="H17" s="330"/>
      <c r="I17" s="330"/>
      <c r="J17" s="330"/>
    </row>
    <row r="18" spans="1:10" ht="26.25" customHeight="1">
      <c r="A18" s="341" t="str">
        <f>CONCATENATE('User Information'!C20,'User Information'!AG20,'User Information'!D20)</f>
        <v xml:space="preserve">, </v>
      </c>
      <c r="B18" s="342">
        <f>('User Information'!L20)</f>
        <v>0</v>
      </c>
      <c r="C18" s="343">
        <f>('User Information'!V20)</f>
        <v>0</v>
      </c>
      <c r="D18" s="342">
        <f>('User Information'!H20)</f>
        <v>0</v>
      </c>
      <c r="E18" s="342">
        <f>('User Information'!I20)</f>
        <v>0</v>
      </c>
      <c r="F18" s="344">
        <f>('User Information'!J20)</f>
        <v>0</v>
      </c>
      <c r="G18" s="330"/>
      <c r="H18" s="330"/>
      <c r="I18" s="330"/>
      <c r="J18" s="330"/>
    </row>
    <row r="19" spans="1:10" ht="26.25" customHeight="1">
      <c r="A19" s="341" t="str">
        <f>CONCATENATE('User Information'!C21,'User Information'!AG21,'User Information'!D21)</f>
        <v xml:space="preserve">, </v>
      </c>
      <c r="B19" s="342">
        <f>('User Information'!L21)</f>
        <v>0</v>
      </c>
      <c r="C19" s="343">
        <f>('User Information'!V21)</f>
        <v>0</v>
      </c>
      <c r="D19" s="342">
        <f>('User Information'!H21)</f>
        <v>0</v>
      </c>
      <c r="E19" s="342">
        <f>('User Information'!I21)</f>
        <v>0</v>
      </c>
      <c r="F19" s="344">
        <f>('User Information'!J21)</f>
        <v>0</v>
      </c>
      <c r="G19" s="330"/>
      <c r="H19" s="330"/>
      <c r="I19" s="330"/>
      <c r="J19" s="330"/>
    </row>
    <row r="20" spans="1:10" ht="26.25" customHeight="1">
      <c r="A20" s="341" t="str">
        <f>CONCATENATE('User Information'!C22,'User Information'!AG22,'User Information'!D22)</f>
        <v xml:space="preserve">, </v>
      </c>
      <c r="B20" s="342">
        <f>('User Information'!L22)</f>
        <v>0</v>
      </c>
      <c r="C20" s="343">
        <f>('User Information'!V22)</f>
        <v>0</v>
      </c>
      <c r="D20" s="342">
        <f>('User Information'!H22)</f>
        <v>0</v>
      </c>
      <c r="E20" s="342">
        <f>('User Information'!I22)</f>
        <v>0</v>
      </c>
      <c r="F20" s="344">
        <f>('User Information'!J22)</f>
        <v>0</v>
      </c>
      <c r="G20" s="330"/>
      <c r="H20" s="330"/>
      <c r="I20" s="330"/>
      <c r="J20" s="330"/>
    </row>
    <row r="21" spans="1:10" ht="26.25" customHeight="1">
      <c r="A21" s="341" t="str">
        <f>CONCATENATE('User Information'!C23,'User Information'!AG23,'User Information'!D23)</f>
        <v xml:space="preserve">, </v>
      </c>
      <c r="B21" s="342">
        <f>('User Information'!L23)</f>
        <v>0</v>
      </c>
      <c r="C21" s="343">
        <f>('User Information'!V23)</f>
        <v>0</v>
      </c>
      <c r="D21" s="342">
        <f>('User Information'!H23)</f>
        <v>0</v>
      </c>
      <c r="E21" s="342">
        <f>('User Information'!I23)</f>
        <v>0</v>
      </c>
      <c r="F21" s="344">
        <f>('User Information'!J23)</f>
        <v>0</v>
      </c>
      <c r="G21" s="330"/>
      <c r="H21" s="330"/>
      <c r="I21" s="330"/>
      <c r="J21" s="330"/>
    </row>
    <row r="22" spans="1:10" ht="26.25" customHeight="1">
      <c r="A22" s="341" t="str">
        <f>CONCATENATE('User Information'!C24,'User Information'!AG24,'User Information'!D24)</f>
        <v xml:space="preserve">, </v>
      </c>
      <c r="B22" s="342">
        <f>('User Information'!L24)</f>
        <v>0</v>
      </c>
      <c r="C22" s="343">
        <f>('User Information'!V24)</f>
        <v>0</v>
      </c>
      <c r="D22" s="342">
        <f>('User Information'!H24)</f>
        <v>0</v>
      </c>
      <c r="E22" s="342">
        <f>('User Information'!I24)</f>
        <v>0</v>
      </c>
      <c r="F22" s="344">
        <f>('User Information'!J24)</f>
        <v>0</v>
      </c>
      <c r="G22" s="330"/>
      <c r="H22" s="330"/>
      <c r="I22" s="330"/>
      <c r="J22" s="330"/>
    </row>
    <row r="23" spans="1:10" ht="26.25" customHeight="1">
      <c r="A23" s="341" t="str">
        <f>CONCATENATE('User Information'!C25,'User Information'!AG25,'User Information'!D25)</f>
        <v xml:space="preserve">, </v>
      </c>
      <c r="B23" s="342">
        <f>('User Information'!L25)</f>
        <v>0</v>
      </c>
      <c r="C23" s="343">
        <f>('User Information'!V25)</f>
        <v>0</v>
      </c>
      <c r="D23" s="342">
        <f>('User Information'!H25)</f>
        <v>0</v>
      </c>
      <c r="E23" s="342">
        <f>('User Information'!I25)</f>
        <v>0</v>
      </c>
      <c r="F23" s="344">
        <f>('User Information'!J25)</f>
        <v>0</v>
      </c>
      <c r="G23" s="330"/>
      <c r="H23" s="330"/>
      <c r="I23" s="330"/>
      <c r="J23" s="330"/>
    </row>
    <row r="24" spans="1:10" ht="26.25" customHeight="1">
      <c r="A24" s="341" t="str">
        <f>CONCATENATE('User Information'!C26,'User Information'!AG26,'User Information'!D26)</f>
        <v xml:space="preserve">, </v>
      </c>
      <c r="B24" s="342">
        <f>('User Information'!L26)</f>
        <v>0</v>
      </c>
      <c r="C24" s="343">
        <f>('User Information'!V26)</f>
        <v>0</v>
      </c>
      <c r="D24" s="342">
        <f>('User Information'!H26)</f>
        <v>0</v>
      </c>
      <c r="E24" s="342">
        <f>('User Information'!I26)</f>
        <v>0</v>
      </c>
      <c r="F24" s="344">
        <f>('User Information'!J26)</f>
        <v>0</v>
      </c>
      <c r="G24" s="330"/>
      <c r="H24" s="330"/>
      <c r="I24" s="330"/>
      <c r="J24" s="330"/>
    </row>
    <row r="25" spans="1:10" ht="26.25" customHeight="1">
      <c r="A25" s="341" t="str">
        <f>CONCATENATE('User Information'!C27,'User Information'!AG27,'User Information'!D27)</f>
        <v xml:space="preserve">, </v>
      </c>
      <c r="B25" s="342">
        <f>('User Information'!L27)</f>
        <v>0</v>
      </c>
      <c r="C25" s="343">
        <f>('User Information'!V27)</f>
        <v>0</v>
      </c>
      <c r="D25" s="342">
        <f>('User Information'!H27)</f>
        <v>0</v>
      </c>
      <c r="E25" s="342">
        <f>('User Information'!I27)</f>
        <v>0</v>
      </c>
      <c r="F25" s="344">
        <f>('User Information'!J27)</f>
        <v>0</v>
      </c>
      <c r="G25" s="330"/>
      <c r="H25" s="330"/>
      <c r="I25" s="330"/>
      <c r="J25" s="330"/>
    </row>
    <row r="26" spans="1:10" ht="26.25" customHeight="1">
      <c r="A26" s="341" t="str">
        <f>CONCATENATE('User Information'!C28,'User Information'!AG28,'User Information'!D28)</f>
        <v xml:space="preserve">, </v>
      </c>
      <c r="B26" s="342">
        <f>('User Information'!L28)</f>
        <v>0</v>
      </c>
      <c r="C26" s="343">
        <f>('User Information'!V28)</f>
        <v>0</v>
      </c>
      <c r="D26" s="342">
        <f>('User Information'!H28)</f>
        <v>0</v>
      </c>
      <c r="E26" s="342">
        <f>('User Information'!I28)</f>
        <v>0</v>
      </c>
      <c r="F26" s="344">
        <f>('User Information'!J28)</f>
        <v>0</v>
      </c>
      <c r="G26" s="330"/>
      <c r="H26" s="330"/>
      <c r="I26" s="330"/>
      <c r="J26" s="330"/>
    </row>
    <row r="27" spans="1:10" ht="26.25" customHeight="1">
      <c r="A27" s="341" t="str">
        <f>CONCATENATE('User Information'!C29,'User Information'!AG29,'User Information'!D29)</f>
        <v xml:space="preserve">, </v>
      </c>
      <c r="B27" s="342">
        <f>('User Information'!L29)</f>
        <v>0</v>
      </c>
      <c r="C27" s="343">
        <f>('User Information'!V29)</f>
        <v>0</v>
      </c>
      <c r="D27" s="342">
        <f>('User Information'!H29)</f>
        <v>0</v>
      </c>
      <c r="E27" s="342">
        <f>('User Information'!I29)</f>
        <v>0</v>
      </c>
      <c r="F27" s="344">
        <f>('User Information'!J29)</f>
        <v>0</v>
      </c>
      <c r="G27" s="330"/>
      <c r="H27" s="330"/>
      <c r="I27" s="330"/>
      <c r="J27" s="330"/>
    </row>
    <row r="28" spans="1:10" ht="26.25" customHeight="1">
      <c r="A28" s="341" t="str">
        <f>CONCATENATE('User Information'!C30,'User Information'!AG30,'User Information'!D30)</f>
        <v xml:space="preserve">, </v>
      </c>
      <c r="B28" s="342">
        <f>('User Information'!L30)</f>
        <v>0</v>
      </c>
      <c r="C28" s="343">
        <f>('User Information'!V30)</f>
        <v>0</v>
      </c>
      <c r="D28" s="342">
        <f>('User Information'!H30)</f>
        <v>0</v>
      </c>
      <c r="E28" s="342">
        <f>('User Information'!I30)</f>
        <v>0</v>
      </c>
      <c r="F28" s="344">
        <f>('User Information'!J30)</f>
        <v>0</v>
      </c>
      <c r="G28" s="330"/>
      <c r="H28" s="330"/>
      <c r="I28" s="330"/>
      <c r="J28" s="330"/>
    </row>
    <row r="29" spans="1:10" ht="26.25" customHeight="1">
      <c r="A29" s="341" t="str">
        <f>CONCATENATE('User Information'!C31,'User Information'!AG31,'User Information'!D31)</f>
        <v xml:space="preserve">, </v>
      </c>
      <c r="B29" s="342">
        <f>('User Information'!L31)</f>
        <v>0</v>
      </c>
      <c r="C29" s="343">
        <f>('User Information'!V31)</f>
        <v>0</v>
      </c>
      <c r="D29" s="342">
        <f>('User Information'!H31)</f>
        <v>0</v>
      </c>
      <c r="E29" s="342">
        <f>('User Information'!I31)</f>
        <v>0</v>
      </c>
      <c r="F29" s="344">
        <f>('User Information'!J31)</f>
        <v>0</v>
      </c>
      <c r="G29" s="330"/>
      <c r="H29" s="330"/>
      <c r="I29" s="330"/>
      <c r="J29" s="330"/>
    </row>
    <row r="30" spans="1:10" ht="26.25" customHeight="1">
      <c r="A30" s="341" t="str">
        <f>CONCATENATE('User Information'!C32,'User Information'!AG32,'User Information'!D32)</f>
        <v xml:space="preserve">, </v>
      </c>
      <c r="B30" s="342">
        <f>('User Information'!L32)</f>
        <v>0</v>
      </c>
      <c r="C30" s="343">
        <f>('User Information'!V32)</f>
        <v>0</v>
      </c>
      <c r="D30" s="342">
        <f>('User Information'!H32)</f>
        <v>0</v>
      </c>
      <c r="E30" s="342">
        <f>('User Information'!I32)</f>
        <v>0</v>
      </c>
      <c r="F30" s="344">
        <f>('User Information'!J32)</f>
        <v>0</v>
      </c>
      <c r="G30" s="330"/>
      <c r="H30" s="330"/>
      <c r="I30" s="330"/>
      <c r="J30" s="330"/>
    </row>
    <row r="31" spans="1:10" ht="26.25" customHeight="1">
      <c r="A31" s="341" t="str">
        <f>CONCATENATE('User Information'!C33,'User Information'!AG33,'User Information'!D33)</f>
        <v xml:space="preserve">, </v>
      </c>
      <c r="B31" s="342">
        <f>('User Information'!L33)</f>
        <v>0</v>
      </c>
      <c r="C31" s="343">
        <f>('User Information'!V33)</f>
        <v>0</v>
      </c>
      <c r="D31" s="342">
        <f>('User Information'!H33)</f>
        <v>0</v>
      </c>
      <c r="E31" s="342">
        <f>('User Information'!I33)</f>
        <v>0</v>
      </c>
      <c r="F31" s="344">
        <f>('User Information'!J33)</f>
        <v>0</v>
      </c>
      <c r="G31" s="330"/>
      <c r="H31" s="330"/>
      <c r="I31" s="330"/>
      <c r="J31" s="330"/>
    </row>
    <row r="32" spans="1:10" ht="26.25" customHeight="1">
      <c r="A32" s="341" t="str">
        <f>CONCATENATE('User Information'!C34,'User Information'!AG34,'User Information'!D34)</f>
        <v xml:space="preserve">, </v>
      </c>
      <c r="B32" s="342">
        <f>('User Information'!L34)</f>
        <v>0</v>
      </c>
      <c r="C32" s="343">
        <f>('User Information'!V34)</f>
        <v>0</v>
      </c>
      <c r="D32" s="342">
        <f>('User Information'!H34)</f>
        <v>0</v>
      </c>
      <c r="E32" s="342">
        <f>('User Information'!I34)</f>
        <v>0</v>
      </c>
      <c r="F32" s="344">
        <f>('User Information'!J34)</f>
        <v>0</v>
      </c>
      <c r="G32" s="330"/>
      <c r="H32" s="330"/>
      <c r="I32" s="330"/>
      <c r="J32" s="330"/>
    </row>
    <row r="33" spans="1:10" ht="26.25" customHeight="1">
      <c r="A33" s="341" t="str">
        <f>CONCATENATE('User Information'!C35,'User Information'!AG35,'User Information'!D35)</f>
        <v xml:space="preserve">, </v>
      </c>
      <c r="B33" s="342">
        <f>('User Information'!L35)</f>
        <v>0</v>
      </c>
      <c r="C33" s="343">
        <f>('User Information'!V35)</f>
        <v>0</v>
      </c>
      <c r="D33" s="342">
        <f>('User Information'!H35)</f>
        <v>0</v>
      </c>
      <c r="E33" s="342">
        <f>('User Information'!I35)</f>
        <v>0</v>
      </c>
      <c r="F33" s="344">
        <f>('User Information'!J35)</f>
        <v>0</v>
      </c>
      <c r="G33" s="330"/>
      <c r="H33" s="330"/>
      <c r="I33" s="330"/>
      <c r="J33" s="330"/>
    </row>
    <row r="34" spans="1:10" ht="26.25" customHeight="1">
      <c r="A34" s="341" t="str">
        <f>CONCATENATE('User Information'!C36,'User Information'!AG36,'User Information'!D36)</f>
        <v xml:space="preserve">, </v>
      </c>
      <c r="B34" s="342">
        <f>('User Information'!L36)</f>
        <v>0</v>
      </c>
      <c r="C34" s="343">
        <f>('User Information'!V36)</f>
        <v>0</v>
      </c>
      <c r="D34" s="342">
        <f>('User Information'!H36)</f>
        <v>0</v>
      </c>
      <c r="E34" s="342">
        <f>('User Information'!I36)</f>
        <v>0</v>
      </c>
      <c r="F34" s="344">
        <f>('User Information'!J36)</f>
        <v>0</v>
      </c>
      <c r="G34" s="330"/>
      <c r="H34" s="330"/>
      <c r="I34" s="330"/>
      <c r="J34" s="330"/>
    </row>
    <row r="35" spans="1:10" ht="26.25" customHeight="1">
      <c r="A35" s="341" t="str">
        <f>CONCATENATE('User Information'!C37,'User Information'!AG37,'User Information'!D37)</f>
        <v xml:space="preserve">, </v>
      </c>
      <c r="B35" s="342">
        <f>('User Information'!L37)</f>
        <v>0</v>
      </c>
      <c r="C35" s="343">
        <f>('User Information'!V37)</f>
        <v>0</v>
      </c>
      <c r="D35" s="342">
        <f>('User Information'!H37)</f>
        <v>0</v>
      </c>
      <c r="E35" s="342">
        <f>('User Information'!I37)</f>
        <v>0</v>
      </c>
      <c r="F35" s="344">
        <f>('User Information'!J37)</f>
        <v>0</v>
      </c>
      <c r="G35" s="330"/>
      <c r="H35" s="330"/>
      <c r="I35" s="330"/>
      <c r="J35" s="330"/>
    </row>
    <row r="36" spans="1:10" ht="26.25" customHeight="1">
      <c r="A36" s="341" t="str">
        <f>CONCATENATE('User Information'!C38,'User Information'!AG38,'User Information'!D38)</f>
        <v xml:space="preserve">, </v>
      </c>
      <c r="B36" s="342">
        <f>('User Information'!L38)</f>
        <v>0</v>
      </c>
      <c r="C36" s="343">
        <f>('User Information'!V38)</f>
        <v>0</v>
      </c>
      <c r="D36" s="342">
        <f>('User Information'!H38)</f>
        <v>0</v>
      </c>
      <c r="E36" s="342">
        <f>('User Information'!I38)</f>
        <v>0</v>
      </c>
      <c r="F36" s="344">
        <f>('User Information'!J38)</f>
        <v>0</v>
      </c>
      <c r="G36" s="330"/>
      <c r="H36" s="330"/>
      <c r="I36" s="330"/>
      <c r="J36" s="330"/>
    </row>
    <row r="37" spans="1:10" ht="26.25" customHeight="1">
      <c r="A37" s="341" t="str">
        <f>CONCATENATE('User Information'!C39,'User Information'!AG39,'User Information'!D39)</f>
        <v xml:space="preserve">, </v>
      </c>
      <c r="B37" s="342">
        <f>('User Information'!L39)</f>
        <v>0</v>
      </c>
      <c r="C37" s="343">
        <f>('User Information'!V39)</f>
        <v>0</v>
      </c>
      <c r="D37" s="342">
        <f>('User Information'!H39)</f>
        <v>0</v>
      </c>
      <c r="E37" s="342">
        <f>('User Information'!I39)</f>
        <v>0</v>
      </c>
      <c r="F37" s="344">
        <f>('User Information'!J39)</f>
        <v>0</v>
      </c>
      <c r="G37" s="330"/>
      <c r="H37" s="330"/>
      <c r="I37" s="330"/>
      <c r="J37" s="330"/>
    </row>
    <row r="38" spans="1:10" ht="26.25" customHeight="1">
      <c r="A38" s="341" t="str">
        <f>CONCATENATE('User Information'!C40,'User Information'!AG40,'User Information'!D40)</f>
        <v xml:space="preserve">, </v>
      </c>
      <c r="B38" s="342">
        <f>('User Information'!L40)</f>
        <v>0</v>
      </c>
      <c r="C38" s="343">
        <f>('User Information'!V40)</f>
        <v>0</v>
      </c>
      <c r="D38" s="342">
        <f>('User Information'!H40)</f>
        <v>0</v>
      </c>
      <c r="E38" s="342">
        <f>('User Information'!I40)</f>
        <v>0</v>
      </c>
      <c r="F38" s="344">
        <f>('User Information'!J40)</f>
        <v>0</v>
      </c>
      <c r="G38" s="330"/>
      <c r="H38" s="330"/>
      <c r="I38" s="330"/>
      <c r="J38" s="330"/>
    </row>
    <row r="39" spans="1:10" ht="26.25" customHeight="1">
      <c r="A39" s="341" t="str">
        <f>CONCATENATE('User Information'!C41,'User Information'!AG41,'User Information'!D41)</f>
        <v xml:space="preserve">, </v>
      </c>
      <c r="B39" s="342">
        <f>('User Information'!L41)</f>
        <v>0</v>
      </c>
      <c r="C39" s="343">
        <f>('User Information'!V41)</f>
        <v>0</v>
      </c>
      <c r="D39" s="342">
        <f>('User Information'!H41)</f>
        <v>0</v>
      </c>
      <c r="E39" s="342">
        <f>('User Information'!I41)</f>
        <v>0</v>
      </c>
      <c r="F39" s="344">
        <f>('User Information'!J41)</f>
        <v>0</v>
      </c>
      <c r="G39" s="330"/>
      <c r="H39" s="330"/>
      <c r="I39" s="330"/>
      <c r="J39" s="330"/>
    </row>
    <row r="40" spans="1:10" ht="26.25" customHeight="1">
      <c r="A40" s="341" t="str">
        <f>CONCATENATE('User Information'!C42,'User Information'!AG42,'User Information'!D42)</f>
        <v xml:space="preserve">, </v>
      </c>
      <c r="B40" s="342">
        <f>('User Information'!L42)</f>
        <v>0</v>
      </c>
      <c r="C40" s="343">
        <f>('User Information'!V42)</f>
        <v>0</v>
      </c>
      <c r="D40" s="342">
        <f>('User Information'!H42)</f>
        <v>0</v>
      </c>
      <c r="E40" s="342">
        <f>('User Information'!I42)</f>
        <v>0</v>
      </c>
      <c r="F40" s="344">
        <f>('User Information'!J42)</f>
        <v>0</v>
      </c>
      <c r="G40" s="330"/>
      <c r="H40" s="330"/>
      <c r="I40" s="330"/>
      <c r="J40" s="330"/>
    </row>
    <row r="41" spans="1:10" ht="26.25" customHeight="1">
      <c r="A41" s="341" t="str">
        <f>CONCATENATE('User Information'!C43,'User Information'!AG43,'User Information'!D43)</f>
        <v xml:space="preserve">, </v>
      </c>
      <c r="B41" s="342">
        <f>('User Information'!L43)</f>
        <v>0</v>
      </c>
      <c r="C41" s="343">
        <f>('User Information'!V43)</f>
        <v>0</v>
      </c>
      <c r="D41" s="342">
        <f>('User Information'!H43)</f>
        <v>0</v>
      </c>
      <c r="E41" s="342">
        <f>('User Information'!I43)</f>
        <v>0</v>
      </c>
      <c r="F41" s="344">
        <f>('User Information'!J43)</f>
        <v>0</v>
      </c>
      <c r="G41" s="330"/>
      <c r="H41" s="330"/>
      <c r="I41" s="330"/>
      <c r="J41" s="330"/>
    </row>
    <row r="42" spans="1:10" ht="26.25" customHeight="1">
      <c r="A42" s="341" t="str">
        <f>CONCATENATE('User Information'!C44,'User Information'!AG44,'User Information'!D44)</f>
        <v xml:space="preserve">, </v>
      </c>
      <c r="B42" s="342">
        <f>('User Information'!L44)</f>
        <v>0</v>
      </c>
      <c r="C42" s="343">
        <f>('User Information'!V44)</f>
        <v>0</v>
      </c>
      <c r="D42" s="342">
        <f>('User Information'!H44)</f>
        <v>0</v>
      </c>
      <c r="E42" s="342">
        <f>('User Information'!I44)</f>
        <v>0</v>
      </c>
      <c r="F42" s="344">
        <f>('User Information'!J44)</f>
        <v>0</v>
      </c>
      <c r="G42" s="330"/>
      <c r="H42" s="330"/>
      <c r="I42" s="330"/>
      <c r="J42" s="330"/>
    </row>
    <row r="43" spans="1:10" ht="26.25" customHeight="1">
      <c r="A43" s="341" t="str">
        <f>CONCATENATE('User Information'!C45,'User Information'!AG45,'User Information'!D45)</f>
        <v xml:space="preserve">, </v>
      </c>
      <c r="B43" s="342">
        <f>('User Information'!L45)</f>
        <v>0</v>
      </c>
      <c r="C43" s="343">
        <f>('User Information'!V45)</f>
        <v>0</v>
      </c>
      <c r="D43" s="342">
        <f>('User Information'!H45)</f>
        <v>0</v>
      </c>
      <c r="E43" s="342">
        <f>('User Information'!I45)</f>
        <v>0</v>
      </c>
      <c r="F43" s="344">
        <f>('User Information'!J45)</f>
        <v>0</v>
      </c>
      <c r="G43" s="330"/>
      <c r="H43" s="330"/>
      <c r="I43" s="330"/>
      <c r="J43" s="330"/>
    </row>
    <row r="44" spans="1:10" ht="26.25" customHeight="1">
      <c r="A44" s="341" t="str">
        <f>CONCATENATE('User Information'!C46,'User Information'!AG46,'User Information'!D46)</f>
        <v xml:space="preserve">, </v>
      </c>
      <c r="B44" s="342">
        <f>('User Information'!L46)</f>
        <v>0</v>
      </c>
      <c r="C44" s="343">
        <f>('User Information'!V46)</f>
        <v>0</v>
      </c>
      <c r="D44" s="342">
        <f>('User Information'!H46)</f>
        <v>0</v>
      </c>
      <c r="E44" s="342">
        <f>('User Information'!I46)</f>
        <v>0</v>
      </c>
      <c r="F44" s="344">
        <f>('User Information'!J46)</f>
        <v>0</v>
      </c>
      <c r="G44" s="330"/>
      <c r="H44" s="330"/>
      <c r="I44" s="330"/>
      <c r="J44" s="330"/>
    </row>
    <row r="45" spans="1:10" ht="26.25" customHeight="1">
      <c r="A45" s="341" t="str">
        <f>CONCATENATE('User Information'!C47,'User Information'!AG47,'User Information'!D47)</f>
        <v xml:space="preserve">, </v>
      </c>
      <c r="B45" s="342">
        <f>('User Information'!L47)</f>
        <v>0</v>
      </c>
      <c r="C45" s="343">
        <f>('User Information'!V47)</f>
        <v>0</v>
      </c>
      <c r="D45" s="342">
        <f>('User Information'!H47)</f>
        <v>0</v>
      </c>
      <c r="E45" s="342">
        <f>('User Information'!I47)</f>
        <v>0</v>
      </c>
      <c r="F45" s="344">
        <f>('User Information'!J47)</f>
        <v>0</v>
      </c>
      <c r="G45" s="330"/>
      <c r="H45" s="330"/>
      <c r="I45" s="330"/>
      <c r="J45" s="330"/>
    </row>
    <row r="46" spans="1:10" ht="26.25" customHeight="1">
      <c r="A46" s="341" t="str">
        <f>CONCATENATE('User Information'!C48,'User Information'!AG48,'User Information'!D48)</f>
        <v xml:space="preserve">, </v>
      </c>
      <c r="B46" s="342">
        <f>('User Information'!L48)</f>
        <v>0</v>
      </c>
      <c r="C46" s="343">
        <f>('User Information'!V48)</f>
        <v>0</v>
      </c>
      <c r="D46" s="342">
        <f>('User Information'!H48)</f>
        <v>0</v>
      </c>
      <c r="E46" s="342">
        <f>('User Information'!I48)</f>
        <v>0</v>
      </c>
      <c r="F46" s="344">
        <f>('User Information'!J48)</f>
        <v>0</v>
      </c>
      <c r="G46" s="330"/>
      <c r="H46" s="330"/>
      <c r="I46" s="330"/>
      <c r="J46" s="330"/>
    </row>
    <row r="47" spans="1:10" ht="26.25" customHeight="1">
      <c r="A47" s="341" t="str">
        <f>CONCATENATE('User Information'!C49,'User Information'!AG49,'User Information'!D49)</f>
        <v xml:space="preserve">, </v>
      </c>
      <c r="B47" s="342">
        <f>('User Information'!L49)</f>
        <v>0</v>
      </c>
      <c r="C47" s="343">
        <f>('User Information'!V49)</f>
        <v>0</v>
      </c>
      <c r="D47" s="342">
        <f>('User Information'!H49)</f>
        <v>0</v>
      </c>
      <c r="E47" s="342">
        <f>('User Information'!I49)</f>
        <v>0</v>
      </c>
      <c r="F47" s="344">
        <f>('User Information'!J49)</f>
        <v>0</v>
      </c>
      <c r="G47" s="330"/>
      <c r="H47" s="330"/>
      <c r="I47" s="330"/>
      <c r="J47" s="330"/>
    </row>
    <row r="48" spans="1:10" ht="26.25" customHeight="1">
      <c r="A48" s="341" t="str">
        <f>CONCATENATE('User Information'!C50,'User Information'!AG50,'User Information'!D50)</f>
        <v xml:space="preserve">, </v>
      </c>
      <c r="B48" s="342">
        <f>('User Information'!L50)</f>
        <v>0</v>
      </c>
      <c r="C48" s="343">
        <f>('User Information'!V50)</f>
        <v>0</v>
      </c>
      <c r="D48" s="342">
        <f>('User Information'!H50)</f>
        <v>0</v>
      </c>
      <c r="E48" s="342">
        <f>('User Information'!I50)</f>
        <v>0</v>
      </c>
      <c r="F48" s="344">
        <f>('User Information'!J50)</f>
        <v>0</v>
      </c>
      <c r="G48" s="330"/>
      <c r="H48" s="330"/>
      <c r="I48" s="330"/>
      <c r="J48" s="330"/>
    </row>
    <row r="49" spans="1:10" ht="26.25" customHeight="1">
      <c r="A49" s="341" t="str">
        <f>CONCATENATE('User Information'!C51,'User Information'!AG51,'User Information'!D51)</f>
        <v xml:space="preserve">, </v>
      </c>
      <c r="B49" s="342">
        <f>('User Information'!L51)</f>
        <v>0</v>
      </c>
      <c r="C49" s="343">
        <f>('User Information'!V51)</f>
        <v>0</v>
      </c>
      <c r="D49" s="342">
        <f>('User Information'!H51)</f>
        <v>0</v>
      </c>
      <c r="E49" s="342">
        <f>('User Information'!I51)</f>
        <v>0</v>
      </c>
      <c r="F49" s="344">
        <f>('User Information'!J51)</f>
        <v>0</v>
      </c>
      <c r="G49" s="330"/>
      <c r="H49" s="330"/>
      <c r="I49" s="330"/>
      <c r="J49" s="330"/>
    </row>
    <row r="50" spans="1:10" ht="26.25" customHeight="1">
      <c r="A50" s="341" t="str">
        <f>CONCATENATE('User Information'!C52,'User Information'!AG52,'User Information'!D52)</f>
        <v xml:space="preserve">, </v>
      </c>
      <c r="B50" s="342">
        <f>('User Information'!L52)</f>
        <v>0</v>
      </c>
      <c r="C50" s="343">
        <f>('User Information'!V52)</f>
        <v>0</v>
      </c>
      <c r="D50" s="342">
        <f>('User Information'!H52)</f>
        <v>0</v>
      </c>
      <c r="E50" s="342">
        <f>('User Information'!I52)</f>
        <v>0</v>
      </c>
      <c r="F50" s="344">
        <f>('User Information'!J52)</f>
        <v>0</v>
      </c>
      <c r="G50" s="330"/>
      <c r="H50" s="330"/>
      <c r="I50" s="330"/>
      <c r="J50" s="330"/>
    </row>
    <row r="51" spans="1:10" ht="26.25" customHeight="1">
      <c r="A51" s="341" t="str">
        <f>CONCATENATE('User Information'!C53,'User Information'!AG53,'User Information'!D53)</f>
        <v xml:space="preserve">, </v>
      </c>
      <c r="B51" s="342">
        <f>('User Information'!L53)</f>
        <v>0</v>
      </c>
      <c r="C51" s="343">
        <f>('User Information'!V53)</f>
        <v>0</v>
      </c>
      <c r="D51" s="342">
        <f>('User Information'!H53)</f>
        <v>0</v>
      </c>
      <c r="E51" s="342">
        <f>('User Information'!I53)</f>
        <v>0</v>
      </c>
      <c r="F51" s="344">
        <f>('User Information'!J53)</f>
        <v>0</v>
      </c>
      <c r="G51" s="330"/>
      <c r="H51" s="330"/>
      <c r="I51" s="330"/>
      <c r="J51" s="330"/>
    </row>
    <row r="52" spans="1:10" ht="26.25" customHeight="1">
      <c r="A52" s="341" t="str">
        <f>CONCATENATE('User Information'!C54,'User Information'!AG54,'User Information'!D54)</f>
        <v xml:space="preserve">, </v>
      </c>
      <c r="B52" s="342">
        <f>('User Information'!L54)</f>
        <v>0</v>
      </c>
      <c r="C52" s="343">
        <f>('User Information'!V54)</f>
        <v>0</v>
      </c>
      <c r="D52" s="342">
        <f>('User Information'!H54)</f>
        <v>0</v>
      </c>
      <c r="E52" s="342">
        <f>('User Information'!I54)</f>
        <v>0</v>
      </c>
      <c r="F52" s="344">
        <f>('User Information'!J54)</f>
        <v>0</v>
      </c>
      <c r="G52" s="330"/>
      <c r="H52" s="330"/>
      <c r="I52" s="330"/>
      <c r="J52" s="330"/>
    </row>
    <row r="53" spans="1:10" ht="26.25" customHeight="1">
      <c r="A53" s="341" t="str">
        <f>CONCATENATE('User Information'!C55,'User Information'!AG55,'User Information'!D55)</f>
        <v xml:space="preserve">, </v>
      </c>
      <c r="B53" s="342">
        <f>('User Information'!L55)</f>
        <v>0</v>
      </c>
      <c r="C53" s="343">
        <f>('User Information'!V55)</f>
        <v>0</v>
      </c>
      <c r="D53" s="342">
        <f>('User Information'!H55)</f>
        <v>0</v>
      </c>
      <c r="E53" s="342">
        <f>('User Information'!I55)</f>
        <v>0</v>
      </c>
      <c r="F53" s="344">
        <f>('User Information'!J55)</f>
        <v>0</v>
      </c>
      <c r="G53" s="330"/>
      <c r="H53" s="330"/>
      <c r="I53" s="330"/>
      <c r="J53" s="330"/>
    </row>
    <row r="54" spans="1:10" ht="26.25" customHeight="1">
      <c r="A54" s="341" t="str">
        <f>CONCATENATE('User Information'!C56,'User Information'!AG56,'User Information'!D56)</f>
        <v xml:space="preserve">, </v>
      </c>
      <c r="B54" s="342">
        <f>('User Information'!L56)</f>
        <v>0</v>
      </c>
      <c r="C54" s="343">
        <f>('User Information'!V56)</f>
        <v>0</v>
      </c>
      <c r="D54" s="342">
        <f>('User Information'!H56)</f>
        <v>0</v>
      </c>
      <c r="E54" s="342">
        <f>('User Information'!I56)</f>
        <v>0</v>
      </c>
      <c r="F54" s="344">
        <f>('User Information'!J56)</f>
        <v>0</v>
      </c>
      <c r="G54" s="330"/>
      <c r="H54" s="330"/>
      <c r="I54" s="330"/>
      <c r="J54" s="330"/>
    </row>
    <row r="55" spans="1:10" ht="26.25" customHeight="1">
      <c r="A55" s="341" t="str">
        <f>CONCATENATE('User Information'!C57,'User Information'!AG57,'User Information'!D57)</f>
        <v xml:space="preserve">, </v>
      </c>
      <c r="B55" s="342">
        <f>('User Information'!L57)</f>
        <v>0</v>
      </c>
      <c r="C55" s="343">
        <f>('User Information'!V57)</f>
        <v>0</v>
      </c>
      <c r="D55" s="342">
        <f>('User Information'!H57)</f>
        <v>0</v>
      </c>
      <c r="E55" s="342">
        <f>('User Information'!I57)</f>
        <v>0</v>
      </c>
      <c r="F55" s="344">
        <f>('User Information'!J57)</f>
        <v>0</v>
      </c>
      <c r="G55" s="330"/>
      <c r="H55" s="330"/>
      <c r="I55" s="330"/>
      <c r="J55" s="330"/>
    </row>
    <row r="56" spans="1:10" ht="26.25" customHeight="1">
      <c r="A56" s="341" t="str">
        <f>CONCATENATE('User Information'!C58,'User Information'!AG58,'User Information'!D58)</f>
        <v xml:space="preserve">, </v>
      </c>
      <c r="B56" s="342">
        <f>('User Information'!L58)</f>
        <v>0</v>
      </c>
      <c r="C56" s="343">
        <f>('User Information'!V58)</f>
        <v>0</v>
      </c>
      <c r="D56" s="342">
        <f>('User Information'!H58)</f>
        <v>0</v>
      </c>
      <c r="E56" s="342">
        <f>('User Information'!I58)</f>
        <v>0</v>
      </c>
      <c r="F56" s="344">
        <f>('User Information'!J58)</f>
        <v>0</v>
      </c>
      <c r="G56" s="330"/>
      <c r="H56" s="330"/>
      <c r="I56" s="330"/>
      <c r="J56" s="330"/>
    </row>
    <row r="57" spans="1:10" ht="26.25" customHeight="1">
      <c r="A57" s="341" t="str">
        <f>CONCATENATE('User Information'!C59,'User Information'!AG59,'User Information'!D59)</f>
        <v xml:space="preserve">, </v>
      </c>
      <c r="B57" s="342">
        <f>('User Information'!L59)</f>
        <v>0</v>
      </c>
      <c r="C57" s="343">
        <f>('User Information'!V59)</f>
        <v>0</v>
      </c>
      <c r="D57" s="342">
        <f>('User Information'!H59)</f>
        <v>0</v>
      </c>
      <c r="E57" s="342">
        <f>('User Information'!I59)</f>
        <v>0</v>
      </c>
      <c r="F57" s="344">
        <f>('User Information'!J59)</f>
        <v>0</v>
      </c>
      <c r="G57" s="330"/>
      <c r="H57" s="330"/>
      <c r="I57" s="330"/>
      <c r="J57" s="330"/>
    </row>
    <row r="58" spans="1:10" ht="26.25" customHeight="1">
      <c r="A58" s="341" t="str">
        <f>CONCATENATE('User Information'!C60,'User Information'!AG60,'User Information'!D60)</f>
        <v xml:space="preserve">, </v>
      </c>
      <c r="B58" s="342">
        <f>('User Information'!L60)</f>
        <v>0</v>
      </c>
      <c r="C58" s="343">
        <f>('User Information'!V60)</f>
        <v>0</v>
      </c>
      <c r="D58" s="342">
        <f>('User Information'!H60)</f>
        <v>0</v>
      </c>
      <c r="E58" s="342">
        <f>('User Information'!I60)</f>
        <v>0</v>
      </c>
      <c r="F58" s="344">
        <f>('User Information'!J60)</f>
        <v>0</v>
      </c>
      <c r="G58" s="330"/>
      <c r="H58" s="330"/>
      <c r="I58" s="330"/>
      <c r="J58" s="330"/>
    </row>
    <row r="59" spans="1:10" ht="26.25" customHeight="1">
      <c r="A59" s="341" t="str">
        <f>CONCATENATE('User Information'!C61,'User Information'!AG61,'User Information'!D61)</f>
        <v xml:space="preserve">, </v>
      </c>
      <c r="B59" s="342">
        <f>('User Information'!L61)</f>
        <v>0</v>
      </c>
      <c r="C59" s="343">
        <f>('User Information'!V61)</f>
        <v>0</v>
      </c>
      <c r="D59" s="342">
        <f>('User Information'!H61)</f>
        <v>0</v>
      </c>
      <c r="E59" s="342">
        <f>('User Information'!I61)</f>
        <v>0</v>
      </c>
      <c r="F59" s="344">
        <f>('User Information'!J61)</f>
        <v>0</v>
      </c>
      <c r="G59" s="330"/>
      <c r="H59" s="330"/>
      <c r="I59" s="330"/>
      <c r="J59" s="330"/>
    </row>
    <row r="60" spans="1:10" ht="26.25" customHeight="1">
      <c r="A60" s="341" t="str">
        <f>CONCATENATE('User Information'!C62,'User Information'!AG62,'User Information'!D62)</f>
        <v xml:space="preserve">, </v>
      </c>
      <c r="B60" s="342">
        <f>('User Information'!L62)</f>
        <v>0</v>
      </c>
      <c r="C60" s="343">
        <f>('User Information'!V62)</f>
        <v>0</v>
      </c>
      <c r="D60" s="342">
        <f>('User Information'!H62)</f>
        <v>0</v>
      </c>
      <c r="E60" s="342">
        <f>('User Information'!I62)</f>
        <v>0</v>
      </c>
      <c r="F60" s="344">
        <f>('User Information'!J62)</f>
        <v>0</v>
      </c>
      <c r="G60" s="330"/>
      <c r="H60" s="330"/>
      <c r="I60" s="330"/>
      <c r="J60" s="330"/>
    </row>
    <row r="61" spans="1:10" ht="26.25" customHeight="1">
      <c r="A61" s="341" t="str">
        <f>CONCATENATE('User Information'!C63,'User Information'!AG63,'User Information'!D63)</f>
        <v xml:space="preserve">, </v>
      </c>
      <c r="B61" s="342">
        <f>('User Information'!L63)</f>
        <v>0</v>
      </c>
      <c r="C61" s="343">
        <f>('User Information'!V63)</f>
        <v>0</v>
      </c>
      <c r="D61" s="342">
        <f>('User Information'!H63)</f>
        <v>0</v>
      </c>
      <c r="E61" s="342">
        <f>('User Information'!I63)</f>
        <v>0</v>
      </c>
      <c r="F61" s="344">
        <f>('User Information'!J63)</f>
        <v>0</v>
      </c>
      <c r="G61" s="330"/>
      <c r="H61" s="330"/>
      <c r="I61" s="330"/>
      <c r="J61" s="330"/>
    </row>
    <row r="62" spans="1:10" ht="26.25" customHeight="1">
      <c r="A62" s="341" t="str">
        <f>CONCATENATE('User Information'!C64,'User Information'!AG64,'User Information'!D64)</f>
        <v xml:space="preserve">, </v>
      </c>
      <c r="B62" s="342">
        <f>('User Information'!L64)</f>
        <v>0</v>
      </c>
      <c r="C62" s="343">
        <f>('User Information'!V64)</f>
        <v>0</v>
      </c>
      <c r="D62" s="342">
        <f>('User Information'!H64)</f>
        <v>0</v>
      </c>
      <c r="E62" s="342">
        <f>('User Information'!I64)</f>
        <v>0</v>
      </c>
      <c r="F62" s="344">
        <f>('User Information'!J64)</f>
        <v>0</v>
      </c>
      <c r="G62" s="330"/>
      <c r="H62" s="330"/>
      <c r="I62" s="330"/>
      <c r="J62" s="330"/>
    </row>
    <row r="63" spans="1:10" ht="26.25" customHeight="1">
      <c r="A63" s="341" t="str">
        <f>CONCATENATE('User Information'!C65,'User Information'!AG65,'User Information'!D65)</f>
        <v xml:space="preserve">, </v>
      </c>
      <c r="B63" s="342">
        <f>('User Information'!L65)</f>
        <v>0</v>
      </c>
      <c r="C63" s="343">
        <f>('User Information'!V65)</f>
        <v>0</v>
      </c>
      <c r="D63" s="342">
        <f>('User Information'!H65)</f>
        <v>0</v>
      </c>
      <c r="E63" s="342">
        <f>('User Information'!I65)</f>
        <v>0</v>
      </c>
      <c r="F63" s="344">
        <f>('User Information'!J65)</f>
        <v>0</v>
      </c>
      <c r="G63" s="330"/>
      <c r="H63" s="330"/>
      <c r="I63" s="330"/>
      <c r="J63" s="330"/>
    </row>
    <row r="64" spans="1:10" ht="26.25" customHeight="1">
      <c r="A64" s="341" t="str">
        <f>CONCATENATE('User Information'!C66,'User Information'!AG66,'User Information'!D66)</f>
        <v xml:space="preserve">, </v>
      </c>
      <c r="B64" s="342">
        <f>('User Information'!L66)</f>
        <v>0</v>
      </c>
      <c r="C64" s="343">
        <f>('User Information'!V66)</f>
        <v>0</v>
      </c>
      <c r="D64" s="342">
        <f>('User Information'!H66)</f>
        <v>0</v>
      </c>
      <c r="E64" s="342">
        <f>('User Information'!I66)</f>
        <v>0</v>
      </c>
      <c r="F64" s="344">
        <f>('User Information'!J66)</f>
        <v>0</v>
      </c>
      <c r="G64" s="330"/>
      <c r="H64" s="330"/>
      <c r="I64" s="330"/>
      <c r="J64" s="330"/>
    </row>
    <row r="65" spans="1:10" ht="26.25" customHeight="1">
      <c r="A65" s="341" t="str">
        <f>CONCATENATE('User Information'!C67,'User Information'!AG67,'User Information'!D67)</f>
        <v xml:space="preserve">, </v>
      </c>
      <c r="B65" s="342">
        <f>('User Information'!L67)</f>
        <v>0</v>
      </c>
      <c r="C65" s="343">
        <f>('User Information'!V67)</f>
        <v>0</v>
      </c>
      <c r="D65" s="342">
        <f>('User Information'!H67)</f>
        <v>0</v>
      </c>
      <c r="E65" s="342">
        <f>('User Information'!I67)</f>
        <v>0</v>
      </c>
      <c r="F65" s="344">
        <f>('User Information'!J67)</f>
        <v>0</v>
      </c>
      <c r="G65" s="330"/>
      <c r="H65" s="330"/>
      <c r="I65" s="330"/>
      <c r="J65" s="330"/>
    </row>
    <row r="66" spans="1:10" ht="26.25" customHeight="1">
      <c r="A66" s="341" t="str">
        <f>CONCATENATE('User Information'!C68,'User Information'!AG68,'User Information'!D68)</f>
        <v xml:space="preserve">, </v>
      </c>
      <c r="B66" s="342">
        <f>('User Information'!L68)</f>
        <v>0</v>
      </c>
      <c r="C66" s="343">
        <f>('User Information'!V68)</f>
        <v>0</v>
      </c>
      <c r="D66" s="342">
        <f>('User Information'!H68)</f>
        <v>0</v>
      </c>
      <c r="E66" s="342">
        <f>('User Information'!I68)</f>
        <v>0</v>
      </c>
      <c r="F66" s="344">
        <f>('User Information'!J68)</f>
        <v>0</v>
      </c>
      <c r="G66" s="330"/>
      <c r="H66" s="330"/>
      <c r="I66" s="330"/>
      <c r="J66" s="330"/>
    </row>
    <row r="67" spans="1:10" ht="26.25" customHeight="1">
      <c r="A67" s="341" t="str">
        <f>CONCATENATE('User Information'!C69,'User Information'!AG69,'User Information'!D69)</f>
        <v xml:space="preserve">, </v>
      </c>
      <c r="B67" s="342">
        <f>('User Information'!L69)</f>
        <v>0</v>
      </c>
      <c r="C67" s="343">
        <f>('User Information'!V69)</f>
        <v>0</v>
      </c>
      <c r="D67" s="342">
        <f>('User Information'!H69)</f>
        <v>0</v>
      </c>
      <c r="E67" s="342">
        <f>('User Information'!I69)</f>
        <v>0</v>
      </c>
      <c r="F67" s="344">
        <f>('User Information'!J69)</f>
        <v>0</v>
      </c>
      <c r="G67" s="330"/>
      <c r="H67" s="330"/>
      <c r="I67" s="330"/>
      <c r="J67" s="330"/>
    </row>
    <row r="68" spans="1:10" ht="26.25" customHeight="1">
      <c r="A68" s="341" t="str">
        <f>CONCATENATE('User Information'!C70,'User Information'!AG70,'User Information'!D70)</f>
        <v xml:space="preserve">, </v>
      </c>
      <c r="B68" s="342">
        <f>('User Information'!L70)</f>
        <v>0</v>
      </c>
      <c r="C68" s="343">
        <f>('User Information'!V70)</f>
        <v>0</v>
      </c>
      <c r="D68" s="342">
        <f>('User Information'!H70)</f>
        <v>0</v>
      </c>
      <c r="E68" s="342">
        <f>('User Information'!I70)</f>
        <v>0</v>
      </c>
      <c r="F68" s="344">
        <f>('User Information'!J70)</f>
        <v>0</v>
      </c>
      <c r="G68" s="330"/>
      <c r="H68" s="330"/>
      <c r="I68" s="330"/>
      <c r="J68" s="330"/>
    </row>
    <row r="69" spans="1:10" ht="26.25" customHeight="1">
      <c r="A69" s="341" t="str">
        <f>CONCATENATE('User Information'!C71,'User Information'!AG71,'User Information'!D71)</f>
        <v xml:space="preserve">, </v>
      </c>
      <c r="B69" s="342">
        <f>('User Information'!L71)</f>
        <v>0</v>
      </c>
      <c r="C69" s="343">
        <f>('User Information'!V71)</f>
        <v>0</v>
      </c>
      <c r="D69" s="342">
        <f>('User Information'!H71)</f>
        <v>0</v>
      </c>
      <c r="E69" s="342">
        <f>('User Information'!I71)</f>
        <v>0</v>
      </c>
      <c r="F69" s="344">
        <f>('User Information'!J71)</f>
        <v>0</v>
      </c>
      <c r="G69" s="330"/>
      <c r="H69" s="330"/>
      <c r="I69" s="330"/>
      <c r="J69" s="330"/>
    </row>
    <row r="70" spans="1:10" ht="26.25" customHeight="1">
      <c r="A70" s="341" t="str">
        <f>CONCATENATE('User Information'!C72,'User Information'!AG72,'User Information'!D72)</f>
        <v xml:space="preserve">, </v>
      </c>
      <c r="B70" s="342">
        <f>('User Information'!L72)</f>
        <v>0</v>
      </c>
      <c r="C70" s="343">
        <f>('User Information'!V72)</f>
        <v>0</v>
      </c>
      <c r="D70" s="342">
        <f>('User Information'!H72)</f>
        <v>0</v>
      </c>
      <c r="E70" s="342">
        <f>('User Information'!I72)</f>
        <v>0</v>
      </c>
      <c r="F70" s="344">
        <f>('User Information'!J72)</f>
        <v>0</v>
      </c>
      <c r="G70" s="330"/>
      <c r="H70" s="330"/>
      <c r="I70" s="330"/>
      <c r="J70" s="330"/>
    </row>
    <row r="71" spans="1:10" ht="26.25" customHeight="1">
      <c r="A71" s="341" t="str">
        <f>CONCATENATE('User Information'!C73,'User Information'!AG73,'User Information'!D73)</f>
        <v xml:space="preserve">, </v>
      </c>
      <c r="B71" s="342">
        <f>('User Information'!L73)</f>
        <v>0</v>
      </c>
      <c r="C71" s="343">
        <f>('User Information'!V73)</f>
        <v>0</v>
      </c>
      <c r="D71" s="342">
        <f>('User Information'!H73)</f>
        <v>0</v>
      </c>
      <c r="E71" s="342">
        <f>('User Information'!I73)</f>
        <v>0</v>
      </c>
      <c r="F71" s="344">
        <f>('User Information'!J73)</f>
        <v>0</v>
      </c>
      <c r="G71" s="330"/>
      <c r="H71" s="330"/>
      <c r="I71" s="330"/>
      <c r="J71" s="330"/>
    </row>
    <row r="72" spans="1:10" ht="26.25" customHeight="1">
      <c r="A72" s="341" t="str">
        <f>CONCATENATE('User Information'!C74,'User Information'!AG74,'User Information'!D74)</f>
        <v xml:space="preserve">, </v>
      </c>
      <c r="B72" s="342">
        <f>('User Information'!L74)</f>
        <v>0</v>
      </c>
      <c r="C72" s="343">
        <f>('User Information'!V74)</f>
        <v>0</v>
      </c>
      <c r="D72" s="342">
        <f>('User Information'!H74)</f>
        <v>0</v>
      </c>
      <c r="E72" s="342">
        <f>('User Information'!I74)</f>
        <v>0</v>
      </c>
      <c r="F72" s="344">
        <f>('User Information'!J74)</f>
        <v>0</v>
      </c>
      <c r="G72" s="330"/>
      <c r="H72" s="330"/>
      <c r="I72" s="330"/>
      <c r="J72" s="330"/>
    </row>
    <row r="73" spans="1:10" ht="26.25" customHeight="1">
      <c r="A73" s="341" t="str">
        <f>CONCATENATE('User Information'!C75,'User Information'!AG75,'User Information'!D75)</f>
        <v xml:space="preserve">, </v>
      </c>
      <c r="B73" s="342">
        <f>('User Information'!L75)</f>
        <v>0</v>
      </c>
      <c r="C73" s="343">
        <f>('User Information'!V75)</f>
        <v>0</v>
      </c>
      <c r="D73" s="342">
        <f>('User Information'!H75)</f>
        <v>0</v>
      </c>
      <c r="E73" s="342">
        <f>('User Information'!I75)</f>
        <v>0</v>
      </c>
      <c r="F73" s="344">
        <f>('User Information'!J75)</f>
        <v>0</v>
      </c>
      <c r="G73" s="330"/>
      <c r="H73" s="330"/>
      <c r="I73" s="330"/>
      <c r="J73" s="330"/>
    </row>
    <row r="74" spans="1:10" ht="26.25" customHeight="1">
      <c r="A74" s="341" t="str">
        <f>CONCATENATE('User Information'!C76,'User Information'!AG76,'User Information'!D76)</f>
        <v xml:space="preserve">, </v>
      </c>
      <c r="B74" s="342">
        <f>('User Information'!L76)</f>
        <v>0</v>
      </c>
      <c r="C74" s="343">
        <f>('User Information'!V76)</f>
        <v>0</v>
      </c>
      <c r="D74" s="342">
        <f>('User Information'!H76)</f>
        <v>0</v>
      </c>
      <c r="E74" s="342">
        <f>('User Information'!I76)</f>
        <v>0</v>
      </c>
      <c r="F74" s="344">
        <f>('User Information'!J76)</f>
        <v>0</v>
      </c>
      <c r="G74" s="330"/>
      <c r="H74" s="330"/>
      <c r="I74" s="330"/>
      <c r="J74" s="330"/>
    </row>
    <row r="75" spans="1:10" ht="26.25" customHeight="1">
      <c r="A75" s="341" t="str">
        <f>CONCATENATE('User Information'!C77,'User Information'!AG77,'User Information'!D77)</f>
        <v xml:space="preserve">, </v>
      </c>
      <c r="B75" s="342">
        <f>('User Information'!L77)</f>
        <v>0</v>
      </c>
      <c r="C75" s="343">
        <f>('User Information'!V77)</f>
        <v>0</v>
      </c>
      <c r="D75" s="342">
        <f>('User Information'!H77)</f>
        <v>0</v>
      </c>
      <c r="E75" s="342">
        <f>('User Information'!I77)</f>
        <v>0</v>
      </c>
      <c r="F75" s="344">
        <f>('User Information'!J77)</f>
        <v>0</v>
      </c>
      <c r="G75" s="330"/>
      <c r="H75" s="330"/>
      <c r="I75" s="330"/>
      <c r="J75" s="330"/>
    </row>
    <row r="76" spans="1:10" ht="26.25" customHeight="1">
      <c r="A76" s="341" t="str">
        <f>CONCATENATE('User Information'!C78,'User Information'!AG78,'User Information'!D78)</f>
        <v xml:space="preserve">, </v>
      </c>
      <c r="B76" s="342">
        <f>('User Information'!L78)</f>
        <v>0</v>
      </c>
      <c r="C76" s="343">
        <f>('User Information'!V78)</f>
        <v>0</v>
      </c>
      <c r="D76" s="342">
        <f>('User Information'!H78)</f>
        <v>0</v>
      </c>
      <c r="E76" s="342">
        <f>('User Information'!I78)</f>
        <v>0</v>
      </c>
      <c r="F76" s="344">
        <f>('User Information'!J78)</f>
        <v>0</v>
      </c>
      <c r="G76" s="330"/>
      <c r="H76" s="330"/>
      <c r="I76" s="330"/>
      <c r="J76" s="330"/>
    </row>
    <row r="77" spans="1:10" ht="26.25" customHeight="1">
      <c r="A77" s="341" t="str">
        <f>CONCATENATE('User Information'!C79,'User Information'!AG79,'User Information'!D79)</f>
        <v xml:space="preserve">, </v>
      </c>
      <c r="B77" s="342">
        <f>('User Information'!L79)</f>
        <v>0</v>
      </c>
      <c r="C77" s="343">
        <f>('User Information'!V79)</f>
        <v>0</v>
      </c>
      <c r="D77" s="342">
        <f>('User Information'!H79)</f>
        <v>0</v>
      </c>
      <c r="E77" s="342">
        <f>('User Information'!I79)</f>
        <v>0</v>
      </c>
      <c r="F77" s="344">
        <f>('User Information'!J79)</f>
        <v>0</v>
      </c>
      <c r="G77" s="330"/>
      <c r="H77" s="330"/>
      <c r="I77" s="330"/>
      <c r="J77" s="330"/>
    </row>
    <row r="78" spans="1:10" ht="26.25" customHeight="1">
      <c r="A78" s="341" t="str">
        <f>CONCATENATE('User Information'!C80,'User Information'!AG80,'User Information'!D80)</f>
        <v xml:space="preserve">, </v>
      </c>
      <c r="B78" s="342">
        <f>('User Information'!L80)</f>
        <v>0</v>
      </c>
      <c r="C78" s="343">
        <f>('User Information'!V80)</f>
        <v>0</v>
      </c>
      <c r="D78" s="342">
        <f>('User Information'!H80)</f>
        <v>0</v>
      </c>
      <c r="E78" s="342">
        <f>('User Information'!I80)</f>
        <v>0</v>
      </c>
      <c r="F78" s="344">
        <f>('User Information'!J80)</f>
        <v>0</v>
      </c>
      <c r="G78" s="330"/>
      <c r="H78" s="330"/>
      <c r="I78" s="330"/>
      <c r="J78" s="330"/>
    </row>
    <row r="79" spans="1:10" ht="26.25" customHeight="1">
      <c r="A79" s="341" t="str">
        <f>CONCATENATE('User Information'!C81,'User Information'!AG81,'User Information'!D81)</f>
        <v xml:space="preserve">, </v>
      </c>
      <c r="B79" s="342">
        <f>('User Information'!L81)</f>
        <v>0</v>
      </c>
      <c r="C79" s="343">
        <f>('User Information'!V81)</f>
        <v>0</v>
      </c>
      <c r="D79" s="342">
        <f>('User Information'!H81)</f>
        <v>0</v>
      </c>
      <c r="E79" s="342">
        <f>('User Information'!I81)</f>
        <v>0</v>
      </c>
      <c r="F79" s="344">
        <f>('User Information'!J81)</f>
        <v>0</v>
      </c>
      <c r="G79" s="330"/>
      <c r="H79" s="330"/>
      <c r="I79" s="330"/>
      <c r="J79" s="330"/>
    </row>
    <row r="80" spans="1:10" ht="26.25" customHeight="1">
      <c r="A80" s="341" t="str">
        <f>CONCATENATE('User Information'!C82,'User Information'!AG82,'User Information'!D82)</f>
        <v xml:space="preserve">, </v>
      </c>
      <c r="B80" s="342">
        <f>('User Information'!L82)</f>
        <v>0</v>
      </c>
      <c r="C80" s="343">
        <f>('User Information'!V82)</f>
        <v>0</v>
      </c>
      <c r="D80" s="342">
        <f>('User Information'!H82)</f>
        <v>0</v>
      </c>
      <c r="E80" s="342">
        <f>('User Information'!I82)</f>
        <v>0</v>
      </c>
      <c r="F80" s="344">
        <f>('User Information'!J82)</f>
        <v>0</v>
      </c>
      <c r="G80" s="330"/>
      <c r="H80" s="330"/>
      <c r="I80" s="330"/>
      <c r="J80" s="330"/>
    </row>
    <row r="81" spans="1:10" ht="26.25" customHeight="1">
      <c r="A81" s="341" t="str">
        <f>CONCATENATE('User Information'!C83,'User Information'!AG83,'User Information'!D83)</f>
        <v xml:space="preserve">, </v>
      </c>
      <c r="B81" s="342">
        <f>('User Information'!L83)</f>
        <v>0</v>
      </c>
      <c r="C81" s="343">
        <f>('User Information'!V83)</f>
        <v>0</v>
      </c>
      <c r="D81" s="342">
        <f>('User Information'!H83)</f>
        <v>0</v>
      </c>
      <c r="E81" s="342">
        <f>('User Information'!I83)</f>
        <v>0</v>
      </c>
      <c r="F81" s="344">
        <f>('User Information'!J83)</f>
        <v>0</v>
      </c>
      <c r="G81" s="330"/>
      <c r="H81" s="330"/>
      <c r="I81" s="330"/>
      <c r="J81" s="330"/>
    </row>
    <row r="82" spans="1:10" ht="26.25" customHeight="1">
      <c r="A82" s="341" t="str">
        <f>CONCATENATE('User Information'!C84,'User Information'!AG84,'User Information'!D84)</f>
        <v xml:space="preserve">, </v>
      </c>
      <c r="B82" s="342">
        <f>('User Information'!L84)</f>
        <v>0</v>
      </c>
      <c r="C82" s="343">
        <f>('User Information'!V84)</f>
        <v>0</v>
      </c>
      <c r="D82" s="342">
        <f>('User Information'!H84)</f>
        <v>0</v>
      </c>
      <c r="E82" s="342">
        <f>('User Information'!I84)</f>
        <v>0</v>
      </c>
      <c r="F82" s="344">
        <f>('User Information'!J84)</f>
        <v>0</v>
      </c>
      <c r="G82" s="330"/>
      <c r="H82" s="330"/>
      <c r="I82" s="330"/>
      <c r="J82" s="330"/>
    </row>
    <row r="83" spans="1:10" ht="26.25" customHeight="1">
      <c r="A83" s="341" t="str">
        <f>CONCATENATE('User Information'!C85,'User Information'!AG85,'User Information'!D85)</f>
        <v xml:space="preserve">, </v>
      </c>
      <c r="B83" s="342">
        <f>('User Information'!L85)</f>
        <v>0</v>
      </c>
      <c r="C83" s="343">
        <f>('User Information'!V85)</f>
        <v>0</v>
      </c>
      <c r="D83" s="342">
        <f>('User Information'!H85)</f>
        <v>0</v>
      </c>
      <c r="E83" s="342">
        <f>('User Information'!I85)</f>
        <v>0</v>
      </c>
      <c r="F83" s="344">
        <f>('User Information'!J85)</f>
        <v>0</v>
      </c>
      <c r="G83" s="330"/>
      <c r="H83" s="330"/>
      <c r="I83" s="330"/>
      <c r="J83" s="330"/>
    </row>
    <row r="84" spans="1:10" ht="26.25" customHeight="1">
      <c r="A84" s="341" t="str">
        <f>CONCATENATE('User Information'!C86,'User Information'!AG86,'User Information'!D86)</f>
        <v xml:space="preserve">, </v>
      </c>
      <c r="B84" s="342">
        <f>('User Information'!L86)</f>
        <v>0</v>
      </c>
      <c r="C84" s="343">
        <f>('User Information'!V86)</f>
        <v>0</v>
      </c>
      <c r="D84" s="342">
        <f>('User Information'!H86)</f>
        <v>0</v>
      </c>
      <c r="E84" s="342">
        <f>('User Information'!I86)</f>
        <v>0</v>
      </c>
      <c r="F84" s="344">
        <f>('User Information'!J86)</f>
        <v>0</v>
      </c>
      <c r="G84" s="330"/>
      <c r="H84" s="330"/>
      <c r="I84" s="330"/>
      <c r="J84" s="330"/>
    </row>
    <row r="85" spans="1:10" ht="26.25" customHeight="1">
      <c r="A85" s="341" t="str">
        <f>CONCATENATE('User Information'!C87,'User Information'!AG87,'User Information'!D87)</f>
        <v xml:space="preserve">, </v>
      </c>
      <c r="B85" s="342">
        <f>('User Information'!L87)</f>
        <v>0</v>
      </c>
      <c r="C85" s="343">
        <f>('User Information'!V87)</f>
        <v>0</v>
      </c>
      <c r="D85" s="342">
        <f>('User Information'!H87)</f>
        <v>0</v>
      </c>
      <c r="E85" s="342">
        <f>('User Information'!I87)</f>
        <v>0</v>
      </c>
      <c r="F85" s="344">
        <f>('User Information'!J87)</f>
        <v>0</v>
      </c>
      <c r="G85" s="330"/>
      <c r="H85" s="330"/>
      <c r="I85" s="330"/>
      <c r="J85" s="330"/>
    </row>
    <row r="86" spans="1:10" ht="26.25" customHeight="1">
      <c r="A86" s="341" t="str">
        <f>CONCATENATE('User Information'!C88,'User Information'!AG88,'User Information'!D88)</f>
        <v xml:space="preserve">, </v>
      </c>
      <c r="B86" s="342">
        <f>('User Information'!L88)</f>
        <v>0</v>
      </c>
      <c r="C86" s="343">
        <f>('User Information'!V88)</f>
        <v>0</v>
      </c>
      <c r="D86" s="342">
        <f>('User Information'!H88)</f>
        <v>0</v>
      </c>
      <c r="E86" s="342">
        <f>('User Information'!I88)</f>
        <v>0</v>
      </c>
      <c r="F86" s="344">
        <f>('User Information'!J88)</f>
        <v>0</v>
      </c>
      <c r="G86" s="330"/>
      <c r="H86" s="330"/>
      <c r="I86" s="330"/>
      <c r="J86" s="330"/>
    </row>
    <row r="87" spans="1:10" ht="26.25" customHeight="1">
      <c r="A87" s="341" t="str">
        <f>CONCATENATE('User Information'!C89,'User Information'!AG89,'User Information'!D89)</f>
        <v xml:space="preserve">, </v>
      </c>
      <c r="B87" s="342">
        <f>('User Information'!L89)</f>
        <v>0</v>
      </c>
      <c r="C87" s="343">
        <f>('User Information'!V89)</f>
        <v>0</v>
      </c>
      <c r="D87" s="342">
        <f>('User Information'!H89)</f>
        <v>0</v>
      </c>
      <c r="E87" s="342">
        <f>('User Information'!I89)</f>
        <v>0</v>
      </c>
      <c r="F87" s="344">
        <f>('User Information'!J89)</f>
        <v>0</v>
      </c>
      <c r="G87" s="330"/>
      <c r="H87" s="330"/>
      <c r="I87" s="330"/>
      <c r="J87" s="330"/>
    </row>
    <row r="88" spans="1:10" ht="26.25" customHeight="1">
      <c r="A88" s="341" t="str">
        <f>CONCATENATE('User Information'!C90,'User Information'!AG90,'User Information'!D90)</f>
        <v xml:space="preserve">, </v>
      </c>
      <c r="B88" s="342">
        <f>('User Information'!L90)</f>
        <v>0</v>
      </c>
      <c r="C88" s="343">
        <f>('User Information'!V90)</f>
        <v>0</v>
      </c>
      <c r="D88" s="342">
        <f>('User Information'!H90)</f>
        <v>0</v>
      </c>
      <c r="E88" s="342">
        <f>('User Information'!I90)</f>
        <v>0</v>
      </c>
      <c r="F88" s="344">
        <f>('User Information'!J90)</f>
        <v>0</v>
      </c>
      <c r="G88" s="330"/>
      <c r="H88" s="330"/>
      <c r="I88" s="330"/>
      <c r="J88" s="330"/>
    </row>
    <row r="89" spans="1:10" ht="26.25" customHeight="1">
      <c r="A89" s="341" t="str">
        <f>CONCATENATE('User Information'!C91,'User Information'!AG91,'User Information'!D91)</f>
        <v xml:space="preserve">, </v>
      </c>
      <c r="B89" s="342">
        <f>('User Information'!L91)</f>
        <v>0</v>
      </c>
      <c r="C89" s="343">
        <f>('User Information'!V91)</f>
        <v>0</v>
      </c>
      <c r="D89" s="342">
        <f>('User Information'!H91)</f>
        <v>0</v>
      </c>
      <c r="E89" s="342">
        <f>('User Information'!I91)</f>
        <v>0</v>
      </c>
      <c r="F89" s="344">
        <f>('User Information'!J91)</f>
        <v>0</v>
      </c>
      <c r="G89" s="330"/>
      <c r="H89" s="330"/>
      <c r="I89" s="330"/>
      <c r="J89" s="330"/>
    </row>
    <row r="90" spans="1:10" ht="26.25" customHeight="1">
      <c r="A90" s="341" t="str">
        <f>CONCATENATE('User Information'!C92,'User Information'!AG92,'User Information'!D92)</f>
        <v xml:space="preserve">, </v>
      </c>
      <c r="B90" s="342">
        <f>('User Information'!L92)</f>
        <v>0</v>
      </c>
      <c r="C90" s="343">
        <f>('User Information'!V92)</f>
        <v>0</v>
      </c>
      <c r="D90" s="342">
        <f>('User Information'!H92)</f>
        <v>0</v>
      </c>
      <c r="E90" s="342">
        <f>('User Information'!I92)</f>
        <v>0</v>
      </c>
      <c r="F90" s="344">
        <f>('User Information'!J92)</f>
        <v>0</v>
      </c>
      <c r="G90" s="330"/>
      <c r="H90" s="330"/>
      <c r="I90" s="330"/>
      <c r="J90" s="330"/>
    </row>
    <row r="91" spans="1:10" ht="26.25" customHeight="1">
      <c r="A91" s="341" t="str">
        <f>CONCATENATE('User Information'!C93,'User Information'!AG93,'User Information'!D93)</f>
        <v xml:space="preserve">, </v>
      </c>
      <c r="B91" s="342">
        <f>('User Information'!L93)</f>
        <v>0</v>
      </c>
      <c r="C91" s="343">
        <f>('User Information'!V93)</f>
        <v>0</v>
      </c>
      <c r="D91" s="342">
        <f>('User Information'!H93)</f>
        <v>0</v>
      </c>
      <c r="E91" s="342">
        <f>('User Information'!I93)</f>
        <v>0</v>
      </c>
      <c r="F91" s="344">
        <f>('User Information'!J93)</f>
        <v>0</v>
      </c>
      <c r="G91" s="330"/>
      <c r="H91" s="330"/>
      <c r="I91" s="330"/>
      <c r="J91" s="330"/>
    </row>
    <row r="92" spans="1:10" ht="26.25" customHeight="1">
      <c r="A92" s="341" t="str">
        <f>CONCATENATE('User Information'!C94,'User Information'!AG94,'User Information'!D94)</f>
        <v xml:space="preserve">, </v>
      </c>
      <c r="B92" s="342">
        <f>('User Information'!L94)</f>
        <v>0</v>
      </c>
      <c r="C92" s="343">
        <f>('User Information'!V94)</f>
        <v>0</v>
      </c>
      <c r="D92" s="342">
        <f>('User Information'!H94)</f>
        <v>0</v>
      </c>
      <c r="E92" s="342">
        <f>('User Information'!I94)</f>
        <v>0</v>
      </c>
      <c r="F92" s="344">
        <f>('User Information'!J94)</f>
        <v>0</v>
      </c>
      <c r="G92" s="330"/>
      <c r="H92" s="330"/>
      <c r="I92" s="330"/>
      <c r="J92" s="330"/>
    </row>
    <row r="93" spans="1:10" ht="26.25" customHeight="1">
      <c r="A93" s="341" t="str">
        <f>CONCATENATE('User Information'!C95,'User Information'!AG95,'User Information'!D95)</f>
        <v xml:space="preserve">, </v>
      </c>
      <c r="B93" s="342">
        <f>('User Information'!L95)</f>
        <v>0</v>
      </c>
      <c r="C93" s="343">
        <f>('User Information'!V95)</f>
        <v>0</v>
      </c>
      <c r="D93" s="342">
        <f>('User Information'!H95)</f>
        <v>0</v>
      </c>
      <c r="E93" s="342">
        <f>('User Information'!I95)</f>
        <v>0</v>
      </c>
      <c r="F93" s="344">
        <f>('User Information'!J95)</f>
        <v>0</v>
      </c>
      <c r="G93" s="330"/>
      <c r="H93" s="330"/>
      <c r="I93" s="330"/>
      <c r="J93" s="330"/>
    </row>
    <row r="94" spans="1:10" ht="26.25" customHeight="1">
      <c r="A94" s="341" t="str">
        <f>CONCATENATE('User Information'!C96,'User Information'!AG96,'User Information'!D96)</f>
        <v xml:space="preserve">, </v>
      </c>
      <c r="B94" s="342">
        <f>('User Information'!L96)</f>
        <v>0</v>
      </c>
      <c r="C94" s="343">
        <f>('User Information'!V96)</f>
        <v>0</v>
      </c>
      <c r="D94" s="342">
        <f>('User Information'!H96)</f>
        <v>0</v>
      </c>
      <c r="E94" s="342">
        <f>('User Information'!I96)</f>
        <v>0</v>
      </c>
      <c r="F94" s="344">
        <f>('User Information'!J96)</f>
        <v>0</v>
      </c>
      <c r="G94" s="330"/>
      <c r="H94" s="330"/>
      <c r="I94" s="330"/>
      <c r="J94" s="330"/>
    </row>
    <row r="95" spans="1:10" ht="26.25" customHeight="1">
      <c r="A95" s="341" t="str">
        <f>CONCATENATE('User Information'!C97,'User Information'!AG97,'User Information'!D97)</f>
        <v xml:space="preserve">, </v>
      </c>
      <c r="B95" s="342">
        <f>('User Information'!L97)</f>
        <v>0</v>
      </c>
      <c r="C95" s="343">
        <f>('User Information'!V97)</f>
        <v>0</v>
      </c>
      <c r="D95" s="342">
        <f>('User Information'!H97)</f>
        <v>0</v>
      </c>
      <c r="E95" s="342">
        <f>('User Information'!I97)</f>
        <v>0</v>
      </c>
      <c r="F95" s="344">
        <f>('User Information'!J97)</f>
        <v>0</v>
      </c>
      <c r="G95" s="330"/>
      <c r="H95" s="330"/>
      <c r="I95" s="330"/>
      <c r="J95" s="330"/>
    </row>
    <row r="96" spans="1:10" ht="26.25" customHeight="1">
      <c r="A96" s="341" t="str">
        <f>CONCATENATE('User Information'!C98,'User Information'!AG98,'User Information'!D98)</f>
        <v xml:space="preserve">, </v>
      </c>
      <c r="B96" s="342">
        <f>('User Information'!L98)</f>
        <v>0</v>
      </c>
      <c r="C96" s="343">
        <f>('User Information'!V98)</f>
        <v>0</v>
      </c>
      <c r="D96" s="342">
        <f>('User Information'!H98)</f>
        <v>0</v>
      </c>
      <c r="E96" s="342">
        <f>('User Information'!I98)</f>
        <v>0</v>
      </c>
      <c r="F96" s="344">
        <f>('User Information'!J98)</f>
        <v>0</v>
      </c>
      <c r="G96" s="330"/>
      <c r="H96" s="330"/>
      <c r="I96" s="330"/>
      <c r="J96" s="330"/>
    </row>
    <row r="97" spans="1:10" ht="26.25" customHeight="1">
      <c r="A97" s="341" t="str">
        <f>CONCATENATE('User Information'!C99,'User Information'!AG99,'User Information'!D99)</f>
        <v xml:space="preserve">, </v>
      </c>
      <c r="B97" s="342">
        <f>('User Information'!L99)</f>
        <v>0</v>
      </c>
      <c r="C97" s="343">
        <f>('User Information'!V99)</f>
        <v>0</v>
      </c>
      <c r="D97" s="342">
        <f>('User Information'!H99)</f>
        <v>0</v>
      </c>
      <c r="E97" s="342">
        <f>('User Information'!I99)</f>
        <v>0</v>
      </c>
      <c r="F97" s="344">
        <f>('User Information'!J99)</f>
        <v>0</v>
      </c>
      <c r="G97" s="330"/>
      <c r="H97" s="330"/>
      <c r="I97" s="330"/>
      <c r="J97" s="330"/>
    </row>
    <row r="98" spans="1:10" ht="26.25" customHeight="1">
      <c r="A98" s="341" t="str">
        <f>CONCATENATE('User Information'!C100,'User Information'!AG100,'User Information'!D100)</f>
        <v xml:space="preserve">, </v>
      </c>
      <c r="B98" s="342">
        <f>('User Information'!L100)</f>
        <v>0</v>
      </c>
      <c r="C98" s="343">
        <f>('User Information'!V100)</f>
        <v>0</v>
      </c>
      <c r="D98" s="342">
        <f>('User Information'!H100)</f>
        <v>0</v>
      </c>
      <c r="E98" s="342">
        <f>('User Information'!I100)</f>
        <v>0</v>
      </c>
      <c r="F98" s="344">
        <f>('User Information'!J100)</f>
        <v>0</v>
      </c>
      <c r="G98" s="330"/>
      <c r="H98" s="330"/>
      <c r="I98" s="330"/>
      <c r="J98" s="330"/>
    </row>
    <row r="99" spans="1:10" ht="26.25" customHeight="1">
      <c r="A99" s="341" t="str">
        <f>CONCATENATE('User Information'!C101,'User Information'!AG101,'User Information'!D101)</f>
        <v xml:space="preserve">, </v>
      </c>
      <c r="B99" s="342">
        <f>('User Information'!L101)</f>
        <v>0</v>
      </c>
      <c r="C99" s="343">
        <f>('User Information'!V101)</f>
        <v>0</v>
      </c>
      <c r="D99" s="342">
        <f>('User Information'!H101)</f>
        <v>0</v>
      </c>
      <c r="E99" s="342">
        <f>('User Information'!I101)</f>
        <v>0</v>
      </c>
      <c r="F99" s="344">
        <f>('User Information'!J101)</f>
        <v>0</v>
      </c>
      <c r="G99" s="330"/>
      <c r="H99" s="330"/>
      <c r="I99" s="330"/>
      <c r="J99" s="330"/>
    </row>
    <row r="100" spans="1:10" ht="26.25" customHeight="1">
      <c r="A100" s="341" t="str">
        <f>CONCATENATE('User Information'!C102,'User Information'!AG102,'User Information'!D102)</f>
        <v xml:space="preserve">, </v>
      </c>
      <c r="B100" s="342">
        <f>('User Information'!L102)</f>
        <v>0</v>
      </c>
      <c r="C100" s="343">
        <f>('User Information'!V102)</f>
        <v>0</v>
      </c>
      <c r="D100" s="342">
        <f>('User Information'!H102)</f>
        <v>0</v>
      </c>
      <c r="E100" s="342">
        <f>('User Information'!I102)</f>
        <v>0</v>
      </c>
      <c r="F100" s="344">
        <f>('User Information'!J102)</f>
        <v>0</v>
      </c>
      <c r="G100" s="330"/>
      <c r="H100" s="330"/>
      <c r="I100" s="330"/>
      <c r="J100" s="330"/>
    </row>
    <row r="101" spans="1:10" ht="26.25" customHeight="1">
      <c r="A101" s="341" t="str">
        <f>CONCATENATE('User Information'!C103,'User Information'!AG103,'User Information'!D103)</f>
        <v xml:space="preserve">, </v>
      </c>
      <c r="B101" s="342">
        <f>('User Information'!L103)</f>
        <v>0</v>
      </c>
      <c r="C101" s="343">
        <f>('User Information'!V103)</f>
        <v>0</v>
      </c>
      <c r="D101" s="342">
        <f>('User Information'!H103)</f>
        <v>0</v>
      </c>
      <c r="E101" s="342">
        <f>('User Information'!I103)</f>
        <v>0</v>
      </c>
      <c r="F101" s="344">
        <f>('User Information'!J103)</f>
        <v>0</v>
      </c>
      <c r="G101" s="330"/>
      <c r="H101" s="330"/>
      <c r="I101" s="330"/>
      <c r="J101" s="330"/>
    </row>
    <row r="102" spans="1:10" ht="26.25" customHeight="1">
      <c r="A102" s="341" t="str">
        <f>CONCATENATE('User Information'!C104,'User Information'!AG104,'User Information'!D104)</f>
        <v xml:space="preserve">, </v>
      </c>
      <c r="B102" s="342">
        <f>('User Information'!L104)</f>
        <v>0</v>
      </c>
      <c r="C102" s="343">
        <f>('User Information'!V104)</f>
        <v>0</v>
      </c>
      <c r="D102" s="342">
        <f>('User Information'!H104)</f>
        <v>0</v>
      </c>
      <c r="E102" s="342">
        <f>('User Information'!I104)</f>
        <v>0</v>
      </c>
      <c r="F102" s="344">
        <f>('User Information'!J104)</f>
        <v>0</v>
      </c>
      <c r="G102" s="330"/>
      <c r="H102" s="330"/>
      <c r="I102" s="330"/>
      <c r="J102" s="330"/>
    </row>
    <row r="103" spans="1:10" ht="26.25" customHeight="1">
      <c r="A103" s="341" t="str">
        <f>CONCATENATE('User Information'!C105,'User Information'!AG105,'User Information'!D105)</f>
        <v xml:space="preserve">, </v>
      </c>
      <c r="B103" s="342">
        <f>('User Information'!L105)</f>
        <v>0</v>
      </c>
      <c r="C103" s="343">
        <f>('User Information'!V105)</f>
        <v>0</v>
      </c>
      <c r="D103" s="342">
        <f>('User Information'!H105)</f>
        <v>0</v>
      </c>
      <c r="E103" s="342">
        <f>('User Information'!I105)</f>
        <v>0</v>
      </c>
      <c r="F103" s="344">
        <f>('User Information'!J105)</f>
        <v>0</v>
      </c>
      <c r="G103" s="330"/>
      <c r="H103" s="330"/>
      <c r="I103" s="330"/>
      <c r="J103" s="330"/>
    </row>
    <row r="104" spans="1:10" ht="26.25" customHeight="1">
      <c r="A104" s="341" t="str">
        <f>CONCATENATE('User Information'!C106,'User Information'!AG106,'User Information'!D106)</f>
        <v xml:space="preserve">, </v>
      </c>
      <c r="B104" s="342">
        <f>('User Information'!L106)</f>
        <v>0</v>
      </c>
      <c r="C104" s="343">
        <f>('User Information'!V106)</f>
        <v>0</v>
      </c>
      <c r="D104" s="342">
        <f>('User Information'!H106)</f>
        <v>0</v>
      </c>
      <c r="E104" s="342">
        <f>('User Information'!I106)</f>
        <v>0</v>
      </c>
      <c r="F104" s="344">
        <f>('User Information'!J106)</f>
        <v>0</v>
      </c>
      <c r="G104" s="330"/>
      <c r="H104" s="330"/>
      <c r="I104" s="330"/>
      <c r="J104" s="330"/>
    </row>
    <row r="105" spans="1:10" ht="26.25" customHeight="1">
      <c r="A105" s="341" t="str">
        <f>CONCATENATE('User Information'!C107,'User Information'!AG107,'User Information'!D107)</f>
        <v xml:space="preserve">, </v>
      </c>
      <c r="B105" s="342">
        <f>('User Information'!L107)</f>
        <v>0</v>
      </c>
      <c r="C105" s="343">
        <f>('User Information'!V107)</f>
        <v>0</v>
      </c>
      <c r="D105" s="342">
        <f>('User Information'!H107)</f>
        <v>0</v>
      </c>
      <c r="E105" s="342">
        <f>('User Information'!I107)</f>
        <v>0</v>
      </c>
      <c r="F105" s="344">
        <f>('User Information'!J107)</f>
        <v>0</v>
      </c>
      <c r="G105" s="330"/>
      <c r="H105" s="330"/>
      <c r="I105" s="330"/>
      <c r="J105" s="330"/>
    </row>
    <row r="106" spans="1:10" ht="26.25" customHeight="1">
      <c r="A106" s="341" t="str">
        <f>CONCATENATE('User Information'!C108,'User Information'!AG108,'User Information'!D108)</f>
        <v xml:space="preserve">, </v>
      </c>
      <c r="B106" s="342">
        <f>('User Information'!L108)</f>
        <v>0</v>
      </c>
      <c r="C106" s="343">
        <f>('User Information'!V108)</f>
        <v>0</v>
      </c>
      <c r="D106" s="342">
        <f>('User Information'!H108)</f>
        <v>0</v>
      </c>
      <c r="E106" s="342">
        <f>('User Information'!I108)</f>
        <v>0</v>
      </c>
      <c r="F106" s="344">
        <f>('User Information'!J108)</f>
        <v>0</v>
      </c>
      <c r="G106" s="330"/>
      <c r="H106" s="330"/>
      <c r="I106" s="330"/>
      <c r="J106" s="330"/>
    </row>
    <row r="107" spans="1:10" ht="26.25" customHeight="1">
      <c r="A107" s="341" t="str">
        <f>CONCATENATE('User Information'!C109,'User Information'!AG109,'User Information'!D109)</f>
        <v xml:space="preserve">, </v>
      </c>
      <c r="B107" s="342">
        <f>('User Information'!L109)</f>
        <v>0</v>
      </c>
      <c r="C107" s="343">
        <f>('User Information'!V109)</f>
        <v>0</v>
      </c>
      <c r="D107" s="342">
        <f>('User Information'!H109)</f>
        <v>0</v>
      </c>
      <c r="E107" s="342">
        <f>('User Information'!I109)</f>
        <v>0</v>
      </c>
      <c r="F107" s="344">
        <f>('User Information'!J109)</f>
        <v>0</v>
      </c>
      <c r="G107" s="330"/>
      <c r="H107" s="330"/>
      <c r="I107" s="330"/>
      <c r="J107" s="330"/>
    </row>
    <row r="108" spans="1:10" ht="26.25" customHeight="1">
      <c r="A108" s="341" t="str">
        <f>CONCATENATE('User Information'!C110,'User Information'!AG110,'User Information'!D110)</f>
        <v xml:space="preserve">, </v>
      </c>
      <c r="B108" s="342">
        <f>('User Information'!L110)</f>
        <v>0</v>
      </c>
      <c r="C108" s="343">
        <f>('User Information'!V110)</f>
        <v>0</v>
      </c>
      <c r="D108" s="342">
        <f>('User Information'!H110)</f>
        <v>0</v>
      </c>
      <c r="E108" s="342">
        <f>('User Information'!I110)</f>
        <v>0</v>
      </c>
      <c r="F108" s="344">
        <f>('User Information'!J110)</f>
        <v>0</v>
      </c>
      <c r="G108" s="330"/>
      <c r="H108" s="330"/>
      <c r="I108" s="330"/>
      <c r="J108" s="330"/>
    </row>
    <row r="109" spans="1:10" ht="26.25" customHeight="1">
      <c r="A109" s="341" t="str">
        <f>CONCATENATE('User Information'!C111,'User Information'!AG111,'User Information'!D111)</f>
        <v xml:space="preserve">, </v>
      </c>
      <c r="B109" s="342">
        <f>('User Information'!L111)</f>
        <v>0</v>
      </c>
      <c r="C109" s="343">
        <f>('User Information'!V111)</f>
        <v>0</v>
      </c>
      <c r="D109" s="342">
        <f>('User Information'!H111)</f>
        <v>0</v>
      </c>
      <c r="E109" s="342">
        <f>('User Information'!I111)</f>
        <v>0</v>
      </c>
      <c r="F109" s="344">
        <f>('User Information'!J111)</f>
        <v>0</v>
      </c>
      <c r="G109" s="330"/>
      <c r="H109" s="330"/>
      <c r="I109" s="330"/>
      <c r="J109" s="330"/>
    </row>
    <row r="110" spans="1:10" ht="26.25" customHeight="1">
      <c r="A110" s="341" t="str">
        <f>CONCATENATE('User Information'!C112,'User Information'!AG112,'User Information'!D112)</f>
        <v xml:space="preserve">, </v>
      </c>
      <c r="B110" s="342">
        <f>('User Information'!L112)</f>
        <v>0</v>
      </c>
      <c r="C110" s="343">
        <f>('User Information'!V112)</f>
        <v>0</v>
      </c>
      <c r="D110" s="342">
        <f>('User Information'!H112)</f>
        <v>0</v>
      </c>
      <c r="E110" s="342">
        <f>('User Information'!I112)</f>
        <v>0</v>
      </c>
      <c r="F110" s="344">
        <f>('User Information'!J112)</f>
        <v>0</v>
      </c>
      <c r="G110" s="330"/>
      <c r="H110" s="330"/>
      <c r="I110" s="330"/>
      <c r="J110" s="330"/>
    </row>
    <row r="111" spans="1:10" ht="26.25" customHeight="1">
      <c r="A111" s="341" t="str">
        <f>CONCATENATE('User Information'!C113,'User Information'!AG113,'User Information'!D113)</f>
        <v xml:space="preserve">, </v>
      </c>
      <c r="B111" s="342">
        <f>('User Information'!L113)</f>
        <v>0</v>
      </c>
      <c r="C111" s="343">
        <f>('User Information'!V113)</f>
        <v>0</v>
      </c>
      <c r="D111" s="342">
        <f>('User Information'!H113)</f>
        <v>0</v>
      </c>
      <c r="E111" s="342">
        <f>('User Information'!I113)</f>
        <v>0</v>
      </c>
      <c r="F111" s="344">
        <f>('User Information'!J113)</f>
        <v>0</v>
      </c>
      <c r="G111" s="330"/>
      <c r="H111" s="330"/>
      <c r="I111" s="330"/>
      <c r="J111" s="330"/>
    </row>
    <row r="112" spans="1:10" ht="26.25" customHeight="1">
      <c r="A112" s="341" t="str">
        <f>CONCATENATE('User Information'!C114,'User Information'!AG114,'User Information'!D114)</f>
        <v xml:space="preserve">, </v>
      </c>
      <c r="B112" s="342">
        <f>('User Information'!L114)</f>
        <v>0</v>
      </c>
      <c r="C112" s="343">
        <f>('User Information'!V114)</f>
        <v>0</v>
      </c>
      <c r="D112" s="342">
        <f>('User Information'!H114)</f>
        <v>0</v>
      </c>
      <c r="E112" s="342">
        <f>('User Information'!I114)</f>
        <v>0</v>
      </c>
      <c r="F112" s="344">
        <f>('User Information'!J114)</f>
        <v>0</v>
      </c>
      <c r="G112" s="330"/>
      <c r="H112" s="330"/>
      <c r="I112" s="330"/>
      <c r="J112" s="330"/>
    </row>
    <row r="113" spans="1:10" ht="26.25" customHeight="1">
      <c r="A113" s="341" t="str">
        <f>CONCATENATE('User Information'!C115,'User Information'!AG115,'User Information'!D115)</f>
        <v xml:space="preserve">, </v>
      </c>
      <c r="B113" s="342">
        <f>('User Information'!L115)</f>
        <v>0</v>
      </c>
      <c r="C113" s="343">
        <f>('User Information'!V115)</f>
        <v>0</v>
      </c>
      <c r="D113" s="342">
        <f>('User Information'!H115)</f>
        <v>0</v>
      </c>
      <c r="E113" s="342">
        <f>('User Information'!I115)</f>
        <v>0</v>
      </c>
      <c r="F113" s="344">
        <f>('User Information'!J115)</f>
        <v>0</v>
      </c>
      <c r="G113" s="330"/>
      <c r="H113" s="330"/>
      <c r="I113" s="330"/>
      <c r="J113" s="330"/>
    </row>
    <row r="114" spans="1:10" ht="26.25" customHeight="1">
      <c r="A114" s="341" t="str">
        <f>CONCATENATE('User Information'!C116,'User Information'!AG116,'User Information'!D116)</f>
        <v xml:space="preserve">, </v>
      </c>
      <c r="B114" s="342">
        <f>('User Information'!L116)</f>
        <v>0</v>
      </c>
      <c r="C114" s="343">
        <f>('User Information'!V116)</f>
        <v>0</v>
      </c>
      <c r="D114" s="342">
        <f>('User Information'!H116)</f>
        <v>0</v>
      </c>
      <c r="E114" s="342">
        <f>('User Information'!I116)</f>
        <v>0</v>
      </c>
      <c r="F114" s="344">
        <f>('User Information'!J116)</f>
        <v>0</v>
      </c>
      <c r="G114" s="330"/>
      <c r="H114" s="330"/>
      <c r="I114" s="330"/>
      <c r="J114" s="330"/>
    </row>
    <row r="115" spans="1:10" ht="26.25" customHeight="1">
      <c r="A115" s="341" t="str">
        <f>CONCATENATE('User Information'!C117,'User Information'!AG117,'User Information'!D117)</f>
        <v xml:space="preserve">, </v>
      </c>
      <c r="B115" s="342">
        <f>('User Information'!L117)</f>
        <v>0</v>
      </c>
      <c r="C115" s="343">
        <f>('User Information'!V117)</f>
        <v>0</v>
      </c>
      <c r="D115" s="342">
        <f>('User Information'!H117)</f>
        <v>0</v>
      </c>
      <c r="E115" s="342">
        <f>('User Information'!I117)</f>
        <v>0</v>
      </c>
      <c r="F115" s="344">
        <f>('User Information'!J117)</f>
        <v>0</v>
      </c>
      <c r="G115" s="330"/>
      <c r="H115" s="330"/>
      <c r="I115" s="330"/>
      <c r="J115" s="330"/>
    </row>
    <row r="116" spans="1:10" ht="26.25" customHeight="1">
      <c r="A116" s="341" t="str">
        <f>CONCATENATE('User Information'!C118,'User Information'!AG118,'User Information'!D118)</f>
        <v xml:space="preserve">, </v>
      </c>
      <c r="B116" s="342">
        <f>('User Information'!L118)</f>
        <v>0</v>
      </c>
      <c r="C116" s="343">
        <f>('User Information'!V118)</f>
        <v>0</v>
      </c>
      <c r="D116" s="342">
        <f>('User Information'!H118)</f>
        <v>0</v>
      </c>
      <c r="E116" s="342">
        <f>('User Information'!I118)</f>
        <v>0</v>
      </c>
      <c r="F116" s="344">
        <f>('User Information'!J118)</f>
        <v>0</v>
      </c>
      <c r="G116" s="330"/>
      <c r="H116" s="330"/>
      <c r="I116" s="330"/>
      <c r="J116" s="330"/>
    </row>
    <row r="117" spans="1:10" ht="26.25" customHeight="1">
      <c r="A117" s="341" t="str">
        <f>CONCATENATE('User Information'!C119,'User Information'!AG119,'User Information'!D119)</f>
        <v xml:space="preserve">, </v>
      </c>
      <c r="B117" s="342">
        <f>('User Information'!L119)</f>
        <v>0</v>
      </c>
      <c r="C117" s="343">
        <f>('User Information'!V119)</f>
        <v>0</v>
      </c>
      <c r="D117" s="342">
        <f>('User Information'!H119)</f>
        <v>0</v>
      </c>
      <c r="E117" s="342">
        <f>('User Information'!I119)</f>
        <v>0</v>
      </c>
      <c r="F117" s="344">
        <f>('User Information'!J119)</f>
        <v>0</v>
      </c>
      <c r="G117" s="330"/>
      <c r="H117" s="330"/>
      <c r="I117" s="330"/>
      <c r="J117" s="330"/>
    </row>
    <row r="118" spans="1:10" ht="26.25" customHeight="1">
      <c r="A118" s="341" t="str">
        <f>CONCATENATE('User Information'!C120,'User Information'!AG120,'User Information'!D120)</f>
        <v xml:space="preserve">, </v>
      </c>
      <c r="B118" s="342">
        <f>('User Information'!L120)</f>
        <v>0</v>
      </c>
      <c r="C118" s="343">
        <f>('User Information'!V120)</f>
        <v>0</v>
      </c>
      <c r="D118" s="342">
        <f>('User Information'!H120)</f>
        <v>0</v>
      </c>
      <c r="E118" s="342">
        <f>('User Information'!I120)</f>
        <v>0</v>
      </c>
      <c r="F118" s="344">
        <f>('User Information'!J120)</f>
        <v>0</v>
      </c>
      <c r="G118" s="330"/>
      <c r="H118" s="330"/>
      <c r="I118" s="330"/>
      <c r="J118" s="330"/>
    </row>
    <row r="119" spans="1:10" ht="26.25" customHeight="1">
      <c r="A119" s="341" t="str">
        <f>CONCATENATE('User Information'!C121,'User Information'!AG121,'User Information'!D121)</f>
        <v xml:space="preserve">, </v>
      </c>
      <c r="B119" s="342">
        <f>('User Information'!L121)</f>
        <v>0</v>
      </c>
      <c r="C119" s="343">
        <f>('User Information'!V121)</f>
        <v>0</v>
      </c>
      <c r="D119" s="342">
        <f>('User Information'!H121)</f>
        <v>0</v>
      </c>
      <c r="E119" s="342">
        <f>('User Information'!I121)</f>
        <v>0</v>
      </c>
      <c r="F119" s="344">
        <f>('User Information'!J121)</f>
        <v>0</v>
      </c>
      <c r="G119" s="330"/>
      <c r="H119" s="330"/>
      <c r="I119" s="330"/>
      <c r="J119" s="330"/>
    </row>
    <row r="120" spans="1:10" ht="26.25" customHeight="1">
      <c r="A120" s="341" t="str">
        <f>CONCATENATE('User Information'!C122,'User Information'!AG122,'User Information'!D122)</f>
        <v xml:space="preserve">, </v>
      </c>
      <c r="B120" s="342">
        <f>('User Information'!L122)</f>
        <v>0</v>
      </c>
      <c r="C120" s="343">
        <f>('User Information'!V122)</f>
        <v>0</v>
      </c>
      <c r="D120" s="342">
        <f>('User Information'!H122)</f>
        <v>0</v>
      </c>
      <c r="E120" s="342">
        <f>('User Information'!I122)</f>
        <v>0</v>
      </c>
      <c r="F120" s="344">
        <f>('User Information'!J122)</f>
        <v>0</v>
      </c>
      <c r="G120" s="330"/>
      <c r="H120" s="330"/>
      <c r="I120" s="330"/>
      <c r="J120" s="330"/>
    </row>
    <row r="121" spans="1:10" ht="26.25" customHeight="1">
      <c r="A121" s="341" t="str">
        <f>CONCATENATE('User Information'!C123,'User Information'!AG123,'User Information'!D123)</f>
        <v xml:space="preserve">, </v>
      </c>
      <c r="B121" s="342">
        <f>('User Information'!L123)</f>
        <v>0</v>
      </c>
      <c r="C121" s="343">
        <f>('User Information'!V123)</f>
        <v>0</v>
      </c>
      <c r="D121" s="342">
        <f>('User Information'!H123)</f>
        <v>0</v>
      </c>
      <c r="E121" s="342">
        <f>('User Information'!I123)</f>
        <v>0</v>
      </c>
      <c r="F121" s="344">
        <f>('User Information'!J123)</f>
        <v>0</v>
      </c>
      <c r="G121" s="330"/>
      <c r="H121" s="330"/>
      <c r="I121" s="330"/>
      <c r="J121" s="330"/>
    </row>
    <row r="122" spans="1:10" ht="26.25" customHeight="1">
      <c r="A122" s="341" t="str">
        <f>CONCATENATE('User Information'!C124,'User Information'!AG124,'User Information'!D124)</f>
        <v xml:space="preserve">, </v>
      </c>
      <c r="B122" s="342">
        <f>('User Information'!L124)</f>
        <v>0</v>
      </c>
      <c r="C122" s="343">
        <f>('User Information'!V124)</f>
        <v>0</v>
      </c>
      <c r="D122" s="342">
        <f>('User Information'!H124)</f>
        <v>0</v>
      </c>
      <c r="E122" s="342">
        <f>('User Information'!I124)</f>
        <v>0</v>
      </c>
      <c r="F122" s="344">
        <f>('User Information'!J124)</f>
        <v>0</v>
      </c>
      <c r="G122" s="330"/>
      <c r="H122" s="330"/>
      <c r="I122" s="330"/>
      <c r="J122" s="330"/>
    </row>
    <row r="123" spans="1:10" ht="26.25" customHeight="1">
      <c r="A123" s="341" t="str">
        <f>CONCATENATE('User Information'!C125,'User Information'!AG125,'User Information'!D125)</f>
        <v xml:space="preserve">, </v>
      </c>
      <c r="B123" s="342">
        <f>('User Information'!L125)</f>
        <v>0</v>
      </c>
      <c r="C123" s="343">
        <f>('User Information'!V125)</f>
        <v>0</v>
      </c>
      <c r="D123" s="342">
        <f>('User Information'!H125)</f>
        <v>0</v>
      </c>
      <c r="E123" s="342">
        <f>('User Information'!I125)</f>
        <v>0</v>
      </c>
      <c r="F123" s="344">
        <f>('User Information'!J125)</f>
        <v>0</v>
      </c>
      <c r="G123" s="330"/>
      <c r="H123" s="330"/>
      <c r="I123" s="330"/>
      <c r="J123" s="330"/>
    </row>
    <row r="124" spans="1:10" ht="26.25" customHeight="1">
      <c r="A124" s="341" t="str">
        <f>CONCATENATE('User Information'!C126,'User Information'!AG126,'User Information'!D126)</f>
        <v xml:space="preserve">, </v>
      </c>
      <c r="B124" s="342">
        <f>('User Information'!L126)</f>
        <v>0</v>
      </c>
      <c r="C124" s="343">
        <f>('User Information'!V126)</f>
        <v>0</v>
      </c>
      <c r="D124" s="342">
        <f>('User Information'!H126)</f>
        <v>0</v>
      </c>
      <c r="E124" s="342">
        <f>('User Information'!I126)</f>
        <v>0</v>
      </c>
      <c r="F124" s="344">
        <f>('User Information'!J126)</f>
        <v>0</v>
      </c>
      <c r="G124" s="330"/>
      <c r="H124" s="330"/>
      <c r="I124" s="330"/>
      <c r="J124" s="330"/>
    </row>
    <row r="125" spans="1:10" ht="26.25" customHeight="1">
      <c r="A125" s="341" t="str">
        <f>CONCATENATE('User Information'!C127,'User Information'!AG127,'User Information'!D127)</f>
        <v xml:space="preserve">, </v>
      </c>
      <c r="B125" s="342">
        <f>('User Information'!L127)</f>
        <v>0</v>
      </c>
      <c r="C125" s="343">
        <f>('User Information'!V127)</f>
        <v>0</v>
      </c>
      <c r="D125" s="342">
        <f>('User Information'!H127)</f>
        <v>0</v>
      </c>
      <c r="E125" s="342">
        <f>('User Information'!I127)</f>
        <v>0</v>
      </c>
      <c r="F125" s="344">
        <f>('User Information'!J127)</f>
        <v>0</v>
      </c>
      <c r="G125" s="330"/>
      <c r="H125" s="330"/>
      <c r="I125" s="330"/>
      <c r="J125" s="330"/>
    </row>
    <row r="126" spans="1:10" ht="26.25" customHeight="1">
      <c r="A126" s="341" t="str">
        <f>CONCATENATE('User Information'!C128,'User Information'!AG128,'User Information'!D128)</f>
        <v xml:space="preserve">, </v>
      </c>
      <c r="B126" s="342">
        <f>('User Information'!L128)</f>
        <v>0</v>
      </c>
      <c r="C126" s="343">
        <f>('User Information'!V128)</f>
        <v>0</v>
      </c>
      <c r="D126" s="342">
        <f>('User Information'!H128)</f>
        <v>0</v>
      </c>
      <c r="E126" s="342">
        <f>('User Information'!I128)</f>
        <v>0</v>
      </c>
      <c r="F126" s="344">
        <f>('User Information'!J128)</f>
        <v>0</v>
      </c>
      <c r="G126" s="330"/>
      <c r="H126" s="330"/>
      <c r="I126" s="330"/>
      <c r="J126" s="330"/>
    </row>
    <row r="127" spans="1:10" ht="26.25" customHeight="1">
      <c r="A127" s="341" t="str">
        <f>CONCATENATE('User Information'!C129,'User Information'!AG129,'User Information'!D129)</f>
        <v xml:space="preserve">, </v>
      </c>
      <c r="B127" s="342">
        <f>('User Information'!L129)</f>
        <v>0</v>
      </c>
      <c r="C127" s="343">
        <f>('User Information'!V129)</f>
        <v>0</v>
      </c>
      <c r="D127" s="342">
        <f>('User Information'!H129)</f>
        <v>0</v>
      </c>
      <c r="E127" s="342">
        <f>('User Information'!I129)</f>
        <v>0</v>
      </c>
      <c r="F127" s="344">
        <f>('User Information'!J129)</f>
        <v>0</v>
      </c>
      <c r="G127" s="330"/>
      <c r="H127" s="330"/>
      <c r="I127" s="330"/>
      <c r="J127" s="330"/>
    </row>
    <row r="128" spans="1:10" ht="26.25" customHeight="1">
      <c r="A128" s="341" t="str">
        <f>CONCATENATE('User Information'!C130,'User Information'!AG130,'User Information'!D130)</f>
        <v xml:space="preserve">, </v>
      </c>
      <c r="B128" s="342">
        <f>('User Information'!L130)</f>
        <v>0</v>
      </c>
      <c r="C128" s="343">
        <f>('User Information'!V130)</f>
        <v>0</v>
      </c>
      <c r="D128" s="342">
        <f>('User Information'!H130)</f>
        <v>0</v>
      </c>
      <c r="E128" s="342">
        <f>('User Information'!I130)</f>
        <v>0</v>
      </c>
      <c r="F128" s="344">
        <f>('User Information'!J130)</f>
        <v>0</v>
      </c>
      <c r="G128" s="330"/>
      <c r="H128" s="330"/>
      <c r="I128" s="330"/>
      <c r="J128" s="330"/>
    </row>
    <row r="129" spans="1:10" ht="26.25" customHeight="1">
      <c r="A129" s="341" t="str">
        <f>CONCATENATE('User Information'!C131,'User Information'!AG131,'User Information'!D131)</f>
        <v xml:space="preserve">, </v>
      </c>
      <c r="B129" s="342">
        <f>('User Information'!L131)</f>
        <v>0</v>
      </c>
      <c r="C129" s="343">
        <f>('User Information'!V131)</f>
        <v>0</v>
      </c>
      <c r="D129" s="342">
        <f>('User Information'!H131)</f>
        <v>0</v>
      </c>
      <c r="E129" s="342">
        <f>('User Information'!I131)</f>
        <v>0</v>
      </c>
      <c r="F129" s="344">
        <f>('User Information'!J131)</f>
        <v>0</v>
      </c>
      <c r="G129" s="330"/>
      <c r="H129" s="330"/>
      <c r="I129" s="330"/>
      <c r="J129" s="330"/>
    </row>
    <row r="130" spans="1:10" ht="26.25" customHeight="1">
      <c r="A130" s="341" t="str">
        <f>CONCATENATE('User Information'!C132,'User Information'!AG132,'User Information'!D132)</f>
        <v xml:space="preserve">, </v>
      </c>
      <c r="B130" s="342">
        <f>('User Information'!L132)</f>
        <v>0</v>
      </c>
      <c r="C130" s="343">
        <f>('User Information'!V132)</f>
        <v>0</v>
      </c>
      <c r="D130" s="342">
        <f>('User Information'!H132)</f>
        <v>0</v>
      </c>
      <c r="E130" s="342">
        <f>('User Information'!I132)</f>
        <v>0</v>
      </c>
      <c r="F130" s="344">
        <f>('User Information'!J132)</f>
        <v>0</v>
      </c>
      <c r="G130" s="330"/>
      <c r="H130" s="330"/>
      <c r="I130" s="330"/>
      <c r="J130" s="330"/>
    </row>
    <row r="131" spans="1:10" ht="26.25" customHeight="1">
      <c r="A131" s="341" t="str">
        <f>CONCATENATE('User Information'!C133,'User Information'!AG133,'User Information'!D133)</f>
        <v xml:space="preserve">, </v>
      </c>
      <c r="B131" s="342">
        <f>('User Information'!L133)</f>
        <v>0</v>
      </c>
      <c r="C131" s="343">
        <f>('User Information'!V133)</f>
        <v>0</v>
      </c>
      <c r="D131" s="342">
        <f>('User Information'!H133)</f>
        <v>0</v>
      </c>
      <c r="E131" s="342">
        <f>('User Information'!I133)</f>
        <v>0</v>
      </c>
      <c r="F131" s="344">
        <f>('User Information'!J133)</f>
        <v>0</v>
      </c>
      <c r="G131" s="330"/>
      <c r="H131" s="330"/>
      <c r="I131" s="330"/>
      <c r="J131" s="330"/>
    </row>
    <row r="132" spans="1:10" ht="26.25" customHeight="1">
      <c r="A132" s="341" t="str">
        <f>CONCATENATE('User Information'!C134,'User Information'!AG134,'User Information'!D134)</f>
        <v xml:space="preserve">, </v>
      </c>
      <c r="B132" s="342">
        <f>('User Information'!L134)</f>
        <v>0</v>
      </c>
      <c r="C132" s="343">
        <f>('User Information'!V134)</f>
        <v>0</v>
      </c>
      <c r="D132" s="342">
        <f>('User Information'!H134)</f>
        <v>0</v>
      </c>
      <c r="E132" s="342">
        <f>('User Information'!I134)</f>
        <v>0</v>
      </c>
      <c r="F132" s="344">
        <f>('User Information'!J134)</f>
        <v>0</v>
      </c>
      <c r="G132" s="330"/>
      <c r="H132" s="330"/>
      <c r="I132" s="330"/>
      <c r="J132" s="330"/>
    </row>
    <row r="133" spans="1:10" ht="26.25" customHeight="1">
      <c r="A133" s="341" t="str">
        <f>CONCATENATE('User Information'!C135,'User Information'!AG135,'User Information'!D135)</f>
        <v xml:space="preserve">, </v>
      </c>
      <c r="B133" s="342">
        <f>('User Information'!L135)</f>
        <v>0</v>
      </c>
      <c r="C133" s="343">
        <f>('User Information'!V135)</f>
        <v>0</v>
      </c>
      <c r="D133" s="342">
        <f>('User Information'!H135)</f>
        <v>0</v>
      </c>
      <c r="E133" s="342">
        <f>('User Information'!I135)</f>
        <v>0</v>
      </c>
      <c r="F133" s="344">
        <f>('User Information'!J135)</f>
        <v>0</v>
      </c>
      <c r="G133" s="330"/>
      <c r="H133" s="330"/>
      <c r="I133" s="330"/>
      <c r="J133" s="330"/>
    </row>
    <row r="134" spans="1:10" ht="26.25" customHeight="1">
      <c r="A134" s="341" t="str">
        <f>CONCATENATE('User Information'!C136,'User Information'!AG136,'User Information'!D136)</f>
        <v xml:space="preserve">, </v>
      </c>
      <c r="B134" s="342">
        <f>('User Information'!L136)</f>
        <v>0</v>
      </c>
      <c r="C134" s="343">
        <f>('User Information'!V136)</f>
        <v>0</v>
      </c>
      <c r="D134" s="342">
        <f>('User Information'!H136)</f>
        <v>0</v>
      </c>
      <c r="E134" s="342">
        <f>('User Information'!I136)</f>
        <v>0</v>
      </c>
      <c r="F134" s="344">
        <f>('User Information'!J136)</f>
        <v>0</v>
      </c>
      <c r="G134" s="330"/>
      <c r="H134" s="330"/>
      <c r="I134" s="330"/>
      <c r="J134" s="330"/>
    </row>
    <row r="135" spans="1:10" ht="26.25" customHeight="1">
      <c r="A135" s="341" t="str">
        <f>CONCATENATE('User Information'!C137,'User Information'!AG137,'User Information'!D137)</f>
        <v xml:space="preserve">, </v>
      </c>
      <c r="B135" s="342">
        <f>('User Information'!L137)</f>
        <v>0</v>
      </c>
      <c r="C135" s="343">
        <f>('User Information'!V137)</f>
        <v>0</v>
      </c>
      <c r="D135" s="342">
        <f>('User Information'!H137)</f>
        <v>0</v>
      </c>
      <c r="E135" s="342">
        <f>('User Information'!I137)</f>
        <v>0</v>
      </c>
      <c r="F135" s="344">
        <f>('User Information'!J137)</f>
        <v>0</v>
      </c>
      <c r="G135" s="330"/>
      <c r="H135" s="330"/>
      <c r="I135" s="330"/>
      <c r="J135" s="330"/>
    </row>
    <row r="136" spans="1:10" ht="26.25" customHeight="1">
      <c r="A136" s="341" t="str">
        <f>CONCATENATE('User Information'!C138,'User Information'!AG138,'User Information'!D138)</f>
        <v xml:space="preserve">, </v>
      </c>
      <c r="B136" s="342">
        <f>('User Information'!L138)</f>
        <v>0</v>
      </c>
      <c r="C136" s="343">
        <f>('User Information'!V138)</f>
        <v>0</v>
      </c>
      <c r="D136" s="342">
        <f>('User Information'!H138)</f>
        <v>0</v>
      </c>
      <c r="E136" s="342">
        <f>('User Information'!I138)</f>
        <v>0</v>
      </c>
      <c r="F136" s="344">
        <f>('User Information'!J138)</f>
        <v>0</v>
      </c>
      <c r="G136" s="330"/>
      <c r="H136" s="330"/>
      <c r="I136" s="330"/>
      <c r="J136" s="330"/>
    </row>
    <row r="137" spans="1:10" ht="26.25" customHeight="1">
      <c r="A137" s="341" t="str">
        <f>CONCATENATE('User Information'!C139,'User Information'!AG139,'User Information'!D139)</f>
        <v xml:space="preserve">, </v>
      </c>
      <c r="B137" s="342">
        <f>('User Information'!L139)</f>
        <v>0</v>
      </c>
      <c r="C137" s="343">
        <f>('User Information'!V139)</f>
        <v>0</v>
      </c>
      <c r="D137" s="342">
        <f>('User Information'!H139)</f>
        <v>0</v>
      </c>
      <c r="E137" s="342">
        <f>('User Information'!I139)</f>
        <v>0</v>
      </c>
      <c r="F137" s="344">
        <f>('User Information'!J139)</f>
        <v>0</v>
      </c>
      <c r="G137" s="330"/>
      <c r="H137" s="330"/>
      <c r="I137" s="330"/>
      <c r="J137" s="330"/>
    </row>
    <row r="138" spans="1:10" ht="26.25" customHeight="1">
      <c r="A138" s="341" t="str">
        <f>CONCATENATE('User Information'!C140,'User Information'!AG140,'User Information'!D140)</f>
        <v xml:space="preserve">, </v>
      </c>
      <c r="B138" s="342">
        <f>('User Information'!L140)</f>
        <v>0</v>
      </c>
      <c r="C138" s="343">
        <f>('User Information'!V140)</f>
        <v>0</v>
      </c>
      <c r="D138" s="342">
        <f>('User Information'!H140)</f>
        <v>0</v>
      </c>
      <c r="E138" s="342">
        <f>('User Information'!I140)</f>
        <v>0</v>
      </c>
      <c r="F138" s="344">
        <f>('User Information'!J140)</f>
        <v>0</v>
      </c>
      <c r="G138" s="330"/>
      <c r="H138" s="330"/>
      <c r="I138" s="330"/>
      <c r="J138" s="330"/>
    </row>
    <row r="139" spans="1:10" ht="26.25" customHeight="1">
      <c r="A139" s="341" t="str">
        <f>CONCATENATE('User Information'!C141,'User Information'!AG141,'User Information'!D141)</f>
        <v xml:space="preserve">, </v>
      </c>
      <c r="B139" s="342">
        <f>('User Information'!L141)</f>
        <v>0</v>
      </c>
      <c r="C139" s="343">
        <f>('User Information'!V141)</f>
        <v>0</v>
      </c>
      <c r="D139" s="342">
        <f>('User Information'!H141)</f>
        <v>0</v>
      </c>
      <c r="E139" s="342">
        <f>('User Information'!I141)</f>
        <v>0</v>
      </c>
      <c r="F139" s="344">
        <f>('User Information'!J141)</f>
        <v>0</v>
      </c>
      <c r="G139" s="330"/>
      <c r="H139" s="330"/>
      <c r="I139" s="330"/>
      <c r="J139" s="330"/>
    </row>
    <row r="140" spans="1:10" ht="26.25" customHeight="1">
      <c r="A140" s="341" t="str">
        <f>CONCATENATE('User Information'!C142,'User Information'!AG142,'User Information'!D142)</f>
        <v xml:space="preserve">, </v>
      </c>
      <c r="B140" s="342">
        <f>('User Information'!L142)</f>
        <v>0</v>
      </c>
      <c r="C140" s="343">
        <f>('User Information'!V142)</f>
        <v>0</v>
      </c>
      <c r="D140" s="342">
        <f>('User Information'!H142)</f>
        <v>0</v>
      </c>
      <c r="E140" s="342">
        <f>('User Information'!I142)</f>
        <v>0</v>
      </c>
      <c r="F140" s="344">
        <f>('User Information'!J142)</f>
        <v>0</v>
      </c>
      <c r="G140" s="330"/>
      <c r="H140" s="330"/>
      <c r="I140" s="330"/>
      <c r="J140" s="330"/>
    </row>
    <row r="141" spans="1:10" ht="26.25" customHeight="1">
      <c r="A141" s="341" t="str">
        <f>CONCATENATE('User Information'!C143,'User Information'!AG143,'User Information'!D143)</f>
        <v xml:space="preserve">, </v>
      </c>
      <c r="B141" s="342">
        <f>('User Information'!L143)</f>
        <v>0</v>
      </c>
      <c r="C141" s="343">
        <f>('User Information'!V143)</f>
        <v>0</v>
      </c>
      <c r="D141" s="342">
        <f>('User Information'!H143)</f>
        <v>0</v>
      </c>
      <c r="E141" s="342">
        <f>('User Information'!I143)</f>
        <v>0</v>
      </c>
      <c r="F141" s="344">
        <f>('User Information'!J143)</f>
        <v>0</v>
      </c>
      <c r="G141" s="330"/>
      <c r="H141" s="330"/>
      <c r="I141" s="330"/>
      <c r="J141" s="330"/>
    </row>
    <row r="142" spans="1:10" ht="26.25" customHeight="1">
      <c r="A142" s="341" t="str">
        <f>CONCATENATE('User Information'!C144,'User Information'!AG144,'User Information'!D144)</f>
        <v xml:space="preserve">, </v>
      </c>
      <c r="B142" s="342">
        <f>('User Information'!L144)</f>
        <v>0</v>
      </c>
      <c r="C142" s="343">
        <f>('User Information'!V144)</f>
        <v>0</v>
      </c>
      <c r="D142" s="342">
        <f>('User Information'!H144)</f>
        <v>0</v>
      </c>
      <c r="E142" s="342">
        <f>('User Information'!I144)</f>
        <v>0</v>
      </c>
      <c r="F142" s="344">
        <f>('User Information'!J144)</f>
        <v>0</v>
      </c>
      <c r="G142" s="330"/>
      <c r="H142" s="330"/>
      <c r="I142" s="330"/>
      <c r="J142" s="330"/>
    </row>
    <row r="143" spans="1:10" ht="26.25" customHeight="1">
      <c r="A143" s="341" t="str">
        <f>CONCATENATE('User Information'!C145,'User Information'!AG145,'User Information'!D145)</f>
        <v xml:space="preserve">, </v>
      </c>
      <c r="B143" s="342">
        <f>('User Information'!L145)</f>
        <v>0</v>
      </c>
      <c r="C143" s="343">
        <f>('User Information'!V145)</f>
        <v>0</v>
      </c>
      <c r="D143" s="342">
        <f>('User Information'!H145)</f>
        <v>0</v>
      </c>
      <c r="E143" s="342">
        <f>('User Information'!I145)</f>
        <v>0</v>
      </c>
      <c r="F143" s="344">
        <f>('User Information'!J145)</f>
        <v>0</v>
      </c>
      <c r="G143" s="330"/>
      <c r="H143" s="330"/>
      <c r="I143" s="330"/>
      <c r="J143" s="330"/>
    </row>
    <row r="144" spans="1:10" ht="26.25" customHeight="1">
      <c r="A144" s="341" t="str">
        <f>CONCATENATE('User Information'!C146,'User Information'!AG146,'User Information'!D146)</f>
        <v xml:space="preserve">, </v>
      </c>
      <c r="B144" s="342">
        <f>('User Information'!L146)</f>
        <v>0</v>
      </c>
      <c r="C144" s="343">
        <f>('User Information'!V146)</f>
        <v>0</v>
      </c>
      <c r="D144" s="342">
        <f>('User Information'!H146)</f>
        <v>0</v>
      </c>
      <c r="E144" s="342">
        <f>('User Information'!I146)</f>
        <v>0</v>
      </c>
      <c r="F144" s="344">
        <f>('User Information'!J146)</f>
        <v>0</v>
      </c>
      <c r="G144" s="330"/>
      <c r="H144" s="330"/>
      <c r="I144" s="330"/>
      <c r="J144" s="330"/>
    </row>
    <row r="145" spans="1:10" ht="26.25" customHeight="1">
      <c r="A145" s="341" t="str">
        <f>CONCATENATE('User Information'!C147,'User Information'!AG147,'User Information'!D147)</f>
        <v xml:space="preserve">, </v>
      </c>
      <c r="B145" s="342">
        <f>('User Information'!L147)</f>
        <v>0</v>
      </c>
      <c r="C145" s="343">
        <f>('User Information'!V147)</f>
        <v>0</v>
      </c>
      <c r="D145" s="342">
        <f>('User Information'!H147)</f>
        <v>0</v>
      </c>
      <c r="E145" s="342">
        <f>('User Information'!I147)</f>
        <v>0</v>
      </c>
      <c r="F145" s="344">
        <f>('User Information'!J147)</f>
        <v>0</v>
      </c>
      <c r="G145" s="330"/>
      <c r="H145" s="330"/>
      <c r="I145" s="330"/>
      <c r="J145" s="330"/>
    </row>
    <row r="146" spans="1:10" ht="26.25" customHeight="1">
      <c r="A146" s="341" t="str">
        <f>CONCATENATE('User Information'!C148,'User Information'!AG148,'User Information'!D148)</f>
        <v xml:space="preserve">, </v>
      </c>
      <c r="B146" s="342">
        <f>('User Information'!L148)</f>
        <v>0</v>
      </c>
      <c r="C146" s="343">
        <f>('User Information'!V148)</f>
        <v>0</v>
      </c>
      <c r="D146" s="342">
        <f>('User Information'!H148)</f>
        <v>0</v>
      </c>
      <c r="E146" s="342">
        <f>('User Information'!I148)</f>
        <v>0</v>
      </c>
      <c r="F146" s="344">
        <f>('User Information'!J148)</f>
        <v>0</v>
      </c>
      <c r="G146" s="330"/>
      <c r="H146" s="330"/>
      <c r="I146" s="330"/>
      <c r="J146" s="330"/>
    </row>
    <row r="147" spans="1:10" ht="26.25" customHeight="1">
      <c r="A147" s="341" t="str">
        <f>CONCATENATE('User Information'!C149,'User Information'!AG149,'User Information'!D149)</f>
        <v xml:space="preserve">, </v>
      </c>
      <c r="B147" s="342">
        <f>('User Information'!L149)</f>
        <v>0</v>
      </c>
      <c r="C147" s="343">
        <f>('User Information'!V149)</f>
        <v>0</v>
      </c>
      <c r="D147" s="342">
        <f>('User Information'!H149)</f>
        <v>0</v>
      </c>
      <c r="E147" s="342">
        <f>('User Information'!I149)</f>
        <v>0</v>
      </c>
      <c r="F147" s="344">
        <f>('User Information'!J149)</f>
        <v>0</v>
      </c>
      <c r="G147" s="330"/>
      <c r="H147" s="330"/>
      <c r="I147" s="330"/>
      <c r="J147" s="330"/>
    </row>
    <row r="148" spans="1:10" ht="26.25" customHeight="1">
      <c r="A148" s="341" t="str">
        <f>CONCATENATE('User Information'!C150,'User Information'!AG150,'User Information'!D150)</f>
        <v xml:space="preserve">, </v>
      </c>
      <c r="B148" s="342">
        <f>('User Information'!L150)</f>
        <v>0</v>
      </c>
      <c r="C148" s="343">
        <f>('User Information'!V150)</f>
        <v>0</v>
      </c>
      <c r="D148" s="342">
        <f>('User Information'!H150)</f>
        <v>0</v>
      </c>
      <c r="E148" s="342">
        <f>('User Information'!I150)</f>
        <v>0</v>
      </c>
      <c r="F148" s="344">
        <f>('User Information'!J150)</f>
        <v>0</v>
      </c>
      <c r="G148" s="330"/>
      <c r="H148" s="330"/>
      <c r="I148" s="330"/>
      <c r="J148" s="330"/>
    </row>
    <row r="149" spans="1:10" ht="26.25" customHeight="1">
      <c r="A149" s="341" t="str">
        <f>CONCATENATE('User Information'!C151,'User Information'!AG151,'User Information'!D151)</f>
        <v xml:space="preserve">, </v>
      </c>
      <c r="B149" s="342">
        <f>('User Information'!L151)</f>
        <v>0</v>
      </c>
      <c r="C149" s="343">
        <f>('User Information'!V151)</f>
        <v>0</v>
      </c>
      <c r="D149" s="342">
        <f>('User Information'!H151)</f>
        <v>0</v>
      </c>
      <c r="E149" s="342">
        <f>('User Information'!I151)</f>
        <v>0</v>
      </c>
      <c r="F149" s="344">
        <f>('User Information'!J151)</f>
        <v>0</v>
      </c>
      <c r="G149" s="330"/>
      <c r="H149" s="330"/>
      <c r="I149" s="330"/>
      <c r="J149" s="330"/>
    </row>
    <row r="150" spans="1:10" ht="26.25" customHeight="1">
      <c r="A150" s="341" t="str">
        <f>CONCATENATE('User Information'!C152,'User Information'!AG152,'User Information'!D152)</f>
        <v xml:space="preserve">, </v>
      </c>
      <c r="B150" s="342">
        <f>('User Information'!L152)</f>
        <v>0</v>
      </c>
      <c r="C150" s="343">
        <f>('User Information'!V152)</f>
        <v>0</v>
      </c>
      <c r="D150" s="342">
        <f>('User Information'!H152)</f>
        <v>0</v>
      </c>
      <c r="E150" s="342">
        <f>('User Information'!I152)</f>
        <v>0</v>
      </c>
      <c r="F150" s="344">
        <f>('User Information'!J152)</f>
        <v>0</v>
      </c>
      <c r="G150" s="330"/>
      <c r="H150" s="330"/>
      <c r="I150" s="330"/>
      <c r="J150" s="330"/>
    </row>
    <row r="151" spans="1:10" ht="26.25" customHeight="1">
      <c r="A151" s="341" t="str">
        <f>CONCATENATE('User Information'!C153,'User Information'!AG153,'User Information'!D153)</f>
        <v xml:space="preserve">, </v>
      </c>
      <c r="B151" s="342">
        <f>('User Information'!L153)</f>
        <v>0</v>
      </c>
      <c r="C151" s="343">
        <f>('User Information'!V153)</f>
        <v>0</v>
      </c>
      <c r="D151" s="342">
        <f>('User Information'!H153)</f>
        <v>0</v>
      </c>
      <c r="E151" s="342">
        <f>('User Information'!I153)</f>
        <v>0</v>
      </c>
      <c r="F151" s="344">
        <f>('User Information'!J153)</f>
        <v>0</v>
      </c>
      <c r="G151" s="330"/>
      <c r="H151" s="330"/>
      <c r="I151" s="330"/>
      <c r="J151" s="330"/>
    </row>
    <row r="152" spans="1:10" ht="26.25" customHeight="1">
      <c r="A152" s="341" t="str">
        <f>CONCATENATE('User Information'!C154,'User Information'!AG154,'User Information'!D154)</f>
        <v xml:space="preserve">, </v>
      </c>
      <c r="B152" s="342">
        <f>('User Information'!L154)</f>
        <v>0</v>
      </c>
      <c r="C152" s="343">
        <f>('User Information'!V154)</f>
        <v>0</v>
      </c>
      <c r="D152" s="342">
        <f>('User Information'!H154)</f>
        <v>0</v>
      </c>
      <c r="E152" s="342">
        <f>('User Information'!I154)</f>
        <v>0</v>
      </c>
      <c r="F152" s="344">
        <f>('User Information'!J154)</f>
        <v>0</v>
      </c>
      <c r="G152" s="330"/>
      <c r="H152" s="330"/>
      <c r="I152" s="330"/>
      <c r="J152" s="330"/>
    </row>
    <row r="153" spans="1:10" ht="26.25" customHeight="1">
      <c r="A153" s="341" t="str">
        <f>CONCATENATE('User Information'!C155,'User Information'!AG155,'User Information'!D155)</f>
        <v xml:space="preserve">, </v>
      </c>
      <c r="B153" s="342">
        <f>('User Information'!L155)</f>
        <v>0</v>
      </c>
      <c r="C153" s="343">
        <f>('User Information'!V155)</f>
        <v>0</v>
      </c>
      <c r="D153" s="342">
        <f>('User Information'!H155)</f>
        <v>0</v>
      </c>
      <c r="E153" s="342">
        <f>('User Information'!I155)</f>
        <v>0</v>
      </c>
      <c r="F153" s="344">
        <f>('User Information'!J155)</f>
        <v>0</v>
      </c>
      <c r="G153" s="330"/>
      <c r="H153" s="330"/>
      <c r="I153" s="330"/>
      <c r="J153" s="330"/>
    </row>
    <row r="154" spans="1:10" ht="26.25" customHeight="1">
      <c r="A154" s="341" t="str">
        <f>CONCATENATE('User Information'!C156,'User Information'!AG156,'User Information'!D156)</f>
        <v xml:space="preserve">, </v>
      </c>
      <c r="B154" s="342">
        <f>('User Information'!L156)</f>
        <v>0</v>
      </c>
      <c r="C154" s="343">
        <f>('User Information'!V156)</f>
        <v>0</v>
      </c>
      <c r="D154" s="342">
        <f>('User Information'!H156)</f>
        <v>0</v>
      </c>
      <c r="E154" s="342">
        <f>('User Information'!I156)</f>
        <v>0</v>
      </c>
      <c r="F154" s="344">
        <f>('User Information'!J156)</f>
        <v>0</v>
      </c>
      <c r="G154" s="330"/>
      <c r="H154" s="330"/>
      <c r="I154" s="330"/>
      <c r="J154" s="330"/>
    </row>
    <row r="155" spans="1:10" ht="26.25" customHeight="1">
      <c r="A155" s="341" t="str">
        <f>CONCATENATE('User Information'!C157,'User Information'!AG157,'User Information'!D157)</f>
        <v xml:space="preserve">, </v>
      </c>
      <c r="B155" s="342">
        <f>('User Information'!L157)</f>
        <v>0</v>
      </c>
      <c r="C155" s="343">
        <f>('User Information'!V157)</f>
        <v>0</v>
      </c>
      <c r="D155" s="342">
        <f>('User Information'!H157)</f>
        <v>0</v>
      </c>
      <c r="E155" s="342">
        <f>('User Information'!I157)</f>
        <v>0</v>
      </c>
      <c r="F155" s="344">
        <f>('User Information'!J157)</f>
        <v>0</v>
      </c>
      <c r="G155" s="330"/>
      <c r="H155" s="330"/>
      <c r="I155" s="330"/>
      <c r="J155" s="330"/>
    </row>
    <row r="156" spans="1:10" ht="26.25" customHeight="1">
      <c r="A156" s="341" t="str">
        <f>CONCATENATE('User Information'!C158,'User Information'!AG158,'User Information'!D158)</f>
        <v xml:space="preserve">, </v>
      </c>
      <c r="B156" s="342">
        <f>('User Information'!L158)</f>
        <v>0</v>
      </c>
      <c r="C156" s="343">
        <f>('User Information'!V158)</f>
        <v>0</v>
      </c>
      <c r="D156" s="342">
        <f>('User Information'!H158)</f>
        <v>0</v>
      </c>
      <c r="E156" s="342">
        <f>('User Information'!I158)</f>
        <v>0</v>
      </c>
      <c r="F156" s="344">
        <f>('User Information'!J158)</f>
        <v>0</v>
      </c>
      <c r="G156" s="330"/>
      <c r="H156" s="330"/>
      <c r="I156" s="330"/>
      <c r="J156" s="330"/>
    </row>
    <row r="157" spans="1:10" ht="26.25" customHeight="1">
      <c r="A157" s="341" t="str">
        <f>CONCATENATE('User Information'!C159,'User Information'!AG159,'User Information'!D159)</f>
        <v xml:space="preserve">, </v>
      </c>
      <c r="B157" s="342">
        <f>('User Information'!L159)</f>
        <v>0</v>
      </c>
      <c r="C157" s="343">
        <f>('User Information'!V159)</f>
        <v>0</v>
      </c>
      <c r="D157" s="342">
        <f>('User Information'!H159)</f>
        <v>0</v>
      </c>
      <c r="E157" s="342">
        <f>('User Information'!I159)</f>
        <v>0</v>
      </c>
      <c r="F157" s="344">
        <f>('User Information'!J159)</f>
        <v>0</v>
      </c>
      <c r="G157" s="330"/>
      <c r="H157" s="330"/>
      <c r="I157" s="330"/>
      <c r="J157" s="330"/>
    </row>
    <row r="158" spans="1:10" ht="26.25" customHeight="1">
      <c r="A158" s="341" t="str">
        <f>CONCATENATE('User Information'!C160,'User Information'!AG160,'User Information'!D160)</f>
        <v xml:space="preserve">, </v>
      </c>
      <c r="B158" s="342">
        <f>('User Information'!L160)</f>
        <v>0</v>
      </c>
      <c r="C158" s="343">
        <f>('User Information'!V160)</f>
        <v>0</v>
      </c>
      <c r="D158" s="342">
        <f>('User Information'!H160)</f>
        <v>0</v>
      </c>
      <c r="E158" s="342">
        <f>('User Information'!I160)</f>
        <v>0</v>
      </c>
      <c r="F158" s="344">
        <f>('User Information'!J160)</f>
        <v>0</v>
      </c>
      <c r="G158" s="330"/>
      <c r="H158" s="330"/>
      <c r="I158" s="330"/>
      <c r="J158" s="330"/>
    </row>
    <row r="159" spans="1:10" ht="26.25" customHeight="1">
      <c r="A159" s="341" t="str">
        <f>CONCATENATE('User Information'!C161,'User Information'!AG161,'User Information'!D161)</f>
        <v xml:space="preserve">, </v>
      </c>
      <c r="B159" s="342">
        <f>('User Information'!L161)</f>
        <v>0</v>
      </c>
      <c r="C159" s="343">
        <f>('User Information'!V161)</f>
        <v>0</v>
      </c>
      <c r="D159" s="342">
        <f>('User Information'!H161)</f>
        <v>0</v>
      </c>
      <c r="E159" s="342">
        <f>('User Information'!I161)</f>
        <v>0</v>
      </c>
      <c r="F159" s="344">
        <f>('User Information'!J161)</f>
        <v>0</v>
      </c>
      <c r="G159" s="330"/>
      <c r="H159" s="330"/>
      <c r="I159" s="330"/>
      <c r="J159" s="330"/>
    </row>
    <row r="160" spans="1:10" ht="26.25" customHeight="1">
      <c r="A160" s="341" t="str">
        <f>CONCATENATE('User Information'!C162,'User Information'!AG162,'User Information'!D162)</f>
        <v xml:space="preserve">, </v>
      </c>
      <c r="B160" s="342">
        <f>('User Information'!L162)</f>
        <v>0</v>
      </c>
      <c r="C160" s="343">
        <f>('User Information'!V162)</f>
        <v>0</v>
      </c>
      <c r="D160" s="342">
        <f>('User Information'!H162)</f>
        <v>0</v>
      </c>
      <c r="E160" s="342">
        <f>('User Information'!I162)</f>
        <v>0</v>
      </c>
      <c r="F160" s="344">
        <f>('User Information'!J162)</f>
        <v>0</v>
      </c>
      <c r="G160" s="330"/>
      <c r="H160" s="330"/>
      <c r="I160" s="330"/>
      <c r="J160" s="330"/>
    </row>
    <row r="161" spans="1:10" ht="26.25" customHeight="1">
      <c r="A161" s="341" t="str">
        <f>CONCATENATE('User Information'!C163,'User Information'!AG163,'User Information'!D163)</f>
        <v xml:space="preserve">, </v>
      </c>
      <c r="B161" s="342">
        <f>('User Information'!L163)</f>
        <v>0</v>
      </c>
      <c r="C161" s="343">
        <f>('User Information'!V163)</f>
        <v>0</v>
      </c>
      <c r="D161" s="342">
        <f>('User Information'!H163)</f>
        <v>0</v>
      </c>
      <c r="E161" s="342">
        <f>('User Information'!I163)</f>
        <v>0</v>
      </c>
      <c r="F161" s="344">
        <f>('User Information'!J163)</f>
        <v>0</v>
      </c>
      <c r="G161" s="330"/>
      <c r="H161" s="330"/>
      <c r="I161" s="330"/>
      <c r="J161" s="330"/>
    </row>
    <row r="162" spans="1:10" ht="26.25" customHeight="1">
      <c r="A162" s="341" t="str">
        <f>CONCATENATE('User Information'!C164,'User Information'!AG164,'User Information'!D164)</f>
        <v xml:space="preserve">, </v>
      </c>
      <c r="B162" s="342">
        <f>('User Information'!L164)</f>
        <v>0</v>
      </c>
      <c r="C162" s="343">
        <f>('User Information'!V164)</f>
        <v>0</v>
      </c>
      <c r="D162" s="342">
        <f>('User Information'!H164)</f>
        <v>0</v>
      </c>
      <c r="E162" s="342">
        <f>('User Information'!I164)</f>
        <v>0</v>
      </c>
      <c r="F162" s="344">
        <f>('User Information'!J164)</f>
        <v>0</v>
      </c>
      <c r="G162" s="330"/>
      <c r="H162" s="330"/>
      <c r="I162" s="330"/>
      <c r="J162" s="330"/>
    </row>
    <row r="163" spans="1:10" ht="26.25" customHeight="1">
      <c r="A163" s="341" t="str">
        <f>CONCATENATE('User Information'!C165,'User Information'!AG165,'User Information'!D165)</f>
        <v xml:space="preserve">, </v>
      </c>
      <c r="B163" s="342">
        <f>('User Information'!L165)</f>
        <v>0</v>
      </c>
      <c r="C163" s="343">
        <f>('User Information'!V165)</f>
        <v>0</v>
      </c>
      <c r="D163" s="342">
        <f>('User Information'!H165)</f>
        <v>0</v>
      </c>
      <c r="E163" s="342">
        <f>('User Information'!I165)</f>
        <v>0</v>
      </c>
      <c r="F163" s="344">
        <f>('User Information'!J165)</f>
        <v>0</v>
      </c>
      <c r="G163" s="330"/>
      <c r="H163" s="330"/>
      <c r="I163" s="330"/>
      <c r="J163" s="330"/>
    </row>
    <row r="164" spans="1:10" ht="26.25" customHeight="1">
      <c r="A164" s="341" t="str">
        <f>CONCATENATE('User Information'!C166,'User Information'!AG166,'User Information'!D166)</f>
        <v xml:space="preserve">, </v>
      </c>
      <c r="B164" s="342">
        <f>('User Information'!L166)</f>
        <v>0</v>
      </c>
      <c r="C164" s="343">
        <f>('User Information'!V166)</f>
        <v>0</v>
      </c>
      <c r="D164" s="342">
        <f>('User Information'!H166)</f>
        <v>0</v>
      </c>
      <c r="E164" s="342">
        <f>('User Information'!I166)</f>
        <v>0</v>
      </c>
      <c r="F164" s="344">
        <f>('User Information'!J166)</f>
        <v>0</v>
      </c>
      <c r="G164" s="330"/>
      <c r="H164" s="330"/>
      <c r="I164" s="330"/>
      <c r="J164" s="330"/>
    </row>
    <row r="165" spans="1:10" ht="26.25" customHeight="1">
      <c r="A165" s="341" t="str">
        <f>CONCATENATE('User Information'!C167,'User Information'!AG167,'User Information'!D167)</f>
        <v xml:space="preserve">, </v>
      </c>
      <c r="B165" s="342">
        <f>('User Information'!L167)</f>
        <v>0</v>
      </c>
      <c r="C165" s="343">
        <f>('User Information'!V167)</f>
        <v>0</v>
      </c>
      <c r="D165" s="342">
        <f>('User Information'!H167)</f>
        <v>0</v>
      </c>
      <c r="E165" s="342">
        <f>('User Information'!I167)</f>
        <v>0</v>
      </c>
      <c r="F165" s="344">
        <f>('User Information'!J167)</f>
        <v>0</v>
      </c>
      <c r="G165" s="330"/>
      <c r="H165" s="330"/>
      <c r="I165" s="330"/>
      <c r="J165" s="330"/>
    </row>
    <row r="166" spans="1:10" ht="26.25" customHeight="1">
      <c r="A166" s="341" t="str">
        <f>CONCATENATE('User Information'!C168,'User Information'!AG168,'User Information'!D168)</f>
        <v xml:space="preserve">, </v>
      </c>
      <c r="B166" s="342">
        <f>('User Information'!L168)</f>
        <v>0</v>
      </c>
      <c r="C166" s="343">
        <f>('User Information'!V168)</f>
        <v>0</v>
      </c>
      <c r="D166" s="342">
        <f>('User Information'!H168)</f>
        <v>0</v>
      </c>
      <c r="E166" s="342">
        <f>('User Information'!I168)</f>
        <v>0</v>
      </c>
      <c r="F166" s="344">
        <f>('User Information'!J168)</f>
        <v>0</v>
      </c>
      <c r="G166" s="330"/>
      <c r="H166" s="330"/>
      <c r="I166" s="330"/>
      <c r="J166" s="330"/>
    </row>
    <row r="167" spans="1:10" ht="26.25" customHeight="1">
      <c r="A167" s="341" t="str">
        <f>CONCATENATE('User Information'!C169,'User Information'!AG169,'User Information'!D169)</f>
        <v xml:space="preserve">, </v>
      </c>
      <c r="B167" s="342">
        <f>('User Information'!L169)</f>
        <v>0</v>
      </c>
      <c r="C167" s="343">
        <f>('User Information'!V169)</f>
        <v>0</v>
      </c>
      <c r="D167" s="342">
        <f>('User Information'!H169)</f>
        <v>0</v>
      </c>
      <c r="E167" s="342">
        <f>('User Information'!I169)</f>
        <v>0</v>
      </c>
      <c r="F167" s="344">
        <f>('User Information'!J169)</f>
        <v>0</v>
      </c>
      <c r="G167" s="330"/>
      <c r="H167" s="330"/>
      <c r="I167" s="330"/>
      <c r="J167" s="330"/>
    </row>
    <row r="168" spans="1:10" ht="26.25" customHeight="1">
      <c r="A168" s="341" t="str">
        <f>CONCATENATE('User Information'!C170,'User Information'!AG170,'User Information'!D170)</f>
        <v xml:space="preserve">, </v>
      </c>
      <c r="B168" s="342">
        <f>('User Information'!L170)</f>
        <v>0</v>
      </c>
      <c r="C168" s="343">
        <f>('User Information'!V170)</f>
        <v>0</v>
      </c>
      <c r="D168" s="342">
        <f>('User Information'!H170)</f>
        <v>0</v>
      </c>
      <c r="E168" s="342">
        <f>('User Information'!I170)</f>
        <v>0</v>
      </c>
      <c r="F168" s="344">
        <f>('User Information'!J170)</f>
        <v>0</v>
      </c>
      <c r="G168" s="330"/>
      <c r="H168" s="330"/>
      <c r="I168" s="330"/>
      <c r="J168" s="330"/>
    </row>
    <row r="169" spans="1:10" ht="26.25" customHeight="1">
      <c r="A169" s="341" t="str">
        <f>CONCATENATE('User Information'!C171,'User Information'!AG171,'User Information'!D171)</f>
        <v xml:space="preserve">, </v>
      </c>
      <c r="B169" s="342">
        <f>('User Information'!L171)</f>
        <v>0</v>
      </c>
      <c r="C169" s="343">
        <f>('User Information'!V171)</f>
        <v>0</v>
      </c>
      <c r="D169" s="342">
        <f>('User Information'!H171)</f>
        <v>0</v>
      </c>
      <c r="E169" s="342">
        <f>('User Information'!I171)</f>
        <v>0</v>
      </c>
      <c r="F169" s="344">
        <f>('User Information'!J171)</f>
        <v>0</v>
      </c>
      <c r="G169" s="330"/>
      <c r="H169" s="330"/>
      <c r="I169" s="330"/>
      <c r="J169" s="330"/>
    </row>
    <row r="170" spans="1:10" ht="26.25" customHeight="1">
      <c r="A170" s="341" t="str">
        <f>CONCATENATE('User Information'!C172,'User Information'!AG172,'User Information'!D172)</f>
        <v xml:space="preserve">, </v>
      </c>
      <c r="B170" s="342">
        <f>('User Information'!L172)</f>
        <v>0</v>
      </c>
      <c r="C170" s="343">
        <f>('User Information'!V172)</f>
        <v>0</v>
      </c>
      <c r="D170" s="342">
        <f>('User Information'!H172)</f>
        <v>0</v>
      </c>
      <c r="E170" s="342">
        <f>('User Information'!I172)</f>
        <v>0</v>
      </c>
      <c r="F170" s="344">
        <f>('User Information'!J172)</f>
        <v>0</v>
      </c>
      <c r="G170" s="330"/>
      <c r="H170" s="330"/>
      <c r="I170" s="330"/>
      <c r="J170" s="330"/>
    </row>
    <row r="171" spans="1:10" ht="26.25" customHeight="1">
      <c r="A171" s="341" t="str">
        <f>CONCATENATE('User Information'!C173,'User Information'!AG173,'User Information'!D173)</f>
        <v xml:space="preserve">, </v>
      </c>
      <c r="B171" s="342">
        <f>('User Information'!L173)</f>
        <v>0</v>
      </c>
      <c r="C171" s="343">
        <f>('User Information'!V173)</f>
        <v>0</v>
      </c>
      <c r="D171" s="342">
        <f>('User Information'!H173)</f>
        <v>0</v>
      </c>
      <c r="E171" s="342">
        <f>('User Information'!I173)</f>
        <v>0</v>
      </c>
      <c r="F171" s="344">
        <f>('User Information'!J173)</f>
        <v>0</v>
      </c>
      <c r="G171" s="330"/>
      <c r="H171" s="330"/>
      <c r="I171" s="330"/>
      <c r="J171" s="330"/>
    </row>
    <row r="172" spans="1:10" ht="26.25" customHeight="1">
      <c r="A172" s="341" t="str">
        <f>CONCATENATE('User Information'!C174,'User Information'!AG174,'User Information'!D174)</f>
        <v xml:space="preserve">, </v>
      </c>
      <c r="B172" s="342">
        <f>('User Information'!L174)</f>
        <v>0</v>
      </c>
      <c r="C172" s="343">
        <f>('User Information'!V174)</f>
        <v>0</v>
      </c>
      <c r="D172" s="342">
        <f>('User Information'!H174)</f>
        <v>0</v>
      </c>
      <c r="E172" s="342">
        <f>('User Information'!I174)</f>
        <v>0</v>
      </c>
      <c r="F172" s="344">
        <f>('User Information'!J174)</f>
        <v>0</v>
      </c>
      <c r="G172" s="330"/>
      <c r="H172" s="330"/>
      <c r="I172" s="330"/>
      <c r="J172" s="330"/>
    </row>
    <row r="173" spans="1:10" ht="26.25" customHeight="1">
      <c r="A173" s="341" t="str">
        <f>CONCATENATE('User Information'!C175,'User Information'!AG175,'User Information'!D175)</f>
        <v xml:space="preserve">, </v>
      </c>
      <c r="B173" s="342">
        <f>('User Information'!L175)</f>
        <v>0</v>
      </c>
      <c r="C173" s="343">
        <f>('User Information'!V175)</f>
        <v>0</v>
      </c>
      <c r="D173" s="342">
        <f>('User Information'!H175)</f>
        <v>0</v>
      </c>
      <c r="E173" s="342">
        <f>('User Information'!I175)</f>
        <v>0</v>
      </c>
      <c r="F173" s="344">
        <f>('User Information'!J175)</f>
        <v>0</v>
      </c>
      <c r="G173" s="330"/>
      <c r="H173" s="330"/>
      <c r="I173" s="330"/>
      <c r="J173" s="330"/>
    </row>
    <row r="174" spans="1:10" ht="26.25" customHeight="1">
      <c r="A174" s="341" t="str">
        <f>CONCATENATE('User Information'!C176,'User Information'!AG176,'User Information'!D176)</f>
        <v xml:space="preserve">, </v>
      </c>
      <c r="B174" s="342">
        <f>('User Information'!L176)</f>
        <v>0</v>
      </c>
      <c r="C174" s="343">
        <f>('User Information'!V176)</f>
        <v>0</v>
      </c>
      <c r="D174" s="342">
        <f>('User Information'!H176)</f>
        <v>0</v>
      </c>
      <c r="E174" s="342">
        <f>('User Information'!I176)</f>
        <v>0</v>
      </c>
      <c r="F174" s="344">
        <f>('User Information'!J176)</f>
        <v>0</v>
      </c>
      <c r="G174" s="330"/>
      <c r="H174" s="330"/>
      <c r="I174" s="330"/>
      <c r="J174" s="330"/>
    </row>
    <row r="175" spans="1:10" ht="26.25" customHeight="1">
      <c r="A175" s="341" t="str">
        <f>CONCATENATE('User Information'!C177,'User Information'!AG177,'User Information'!D177)</f>
        <v xml:space="preserve">, </v>
      </c>
      <c r="B175" s="342">
        <f>('User Information'!L177)</f>
        <v>0</v>
      </c>
      <c r="C175" s="343">
        <f>('User Information'!V177)</f>
        <v>0</v>
      </c>
      <c r="D175" s="342">
        <f>('User Information'!H177)</f>
        <v>0</v>
      </c>
      <c r="E175" s="342">
        <f>('User Information'!I177)</f>
        <v>0</v>
      </c>
      <c r="F175" s="344">
        <f>('User Information'!J177)</f>
        <v>0</v>
      </c>
      <c r="G175" s="330"/>
      <c r="H175" s="330"/>
      <c r="I175" s="330"/>
      <c r="J175" s="330"/>
    </row>
    <row r="176" spans="1:10" ht="26.25" customHeight="1">
      <c r="A176" s="341" t="str">
        <f>CONCATENATE('User Information'!C178,'User Information'!AG178,'User Information'!D178)</f>
        <v xml:space="preserve">, </v>
      </c>
      <c r="B176" s="342">
        <f>('User Information'!L178)</f>
        <v>0</v>
      </c>
      <c r="C176" s="343">
        <f>('User Information'!V178)</f>
        <v>0</v>
      </c>
      <c r="D176" s="342">
        <f>('User Information'!H178)</f>
        <v>0</v>
      </c>
      <c r="E176" s="342">
        <f>('User Information'!I178)</f>
        <v>0</v>
      </c>
      <c r="F176" s="344">
        <f>('User Information'!J178)</f>
        <v>0</v>
      </c>
      <c r="G176" s="330"/>
      <c r="H176" s="330"/>
      <c r="I176" s="330"/>
      <c r="J176" s="330"/>
    </row>
    <row r="177" spans="1:10" ht="26.25" customHeight="1">
      <c r="A177" s="341" t="str">
        <f>CONCATENATE('User Information'!C179,'User Information'!AG179,'User Information'!D179)</f>
        <v xml:space="preserve">, </v>
      </c>
      <c r="B177" s="342">
        <f>('User Information'!L179)</f>
        <v>0</v>
      </c>
      <c r="C177" s="343">
        <f>('User Information'!V179)</f>
        <v>0</v>
      </c>
      <c r="D177" s="342">
        <f>('User Information'!H179)</f>
        <v>0</v>
      </c>
      <c r="E177" s="342">
        <f>('User Information'!I179)</f>
        <v>0</v>
      </c>
      <c r="F177" s="344">
        <f>('User Information'!J179)</f>
        <v>0</v>
      </c>
      <c r="G177" s="330"/>
      <c r="H177" s="330"/>
      <c r="I177" s="330"/>
      <c r="J177" s="330"/>
    </row>
    <row r="178" spans="1:10" ht="26.25" customHeight="1">
      <c r="A178" s="341" t="str">
        <f>CONCATENATE('User Information'!C180,'User Information'!AG180,'User Information'!D180)</f>
        <v xml:space="preserve">, </v>
      </c>
      <c r="B178" s="342">
        <f>('User Information'!L180)</f>
        <v>0</v>
      </c>
      <c r="C178" s="343">
        <f>('User Information'!V180)</f>
        <v>0</v>
      </c>
      <c r="D178" s="342">
        <f>('User Information'!H180)</f>
        <v>0</v>
      </c>
      <c r="E178" s="342">
        <f>('User Information'!I180)</f>
        <v>0</v>
      </c>
      <c r="F178" s="344">
        <f>('User Information'!J180)</f>
        <v>0</v>
      </c>
      <c r="G178" s="330"/>
      <c r="H178" s="330"/>
      <c r="I178" s="330"/>
      <c r="J178" s="330"/>
    </row>
    <row r="179" spans="1:10" ht="26.25" customHeight="1">
      <c r="A179" s="341" t="str">
        <f>CONCATENATE('User Information'!C181,'User Information'!AG181,'User Information'!D181)</f>
        <v xml:space="preserve">, </v>
      </c>
      <c r="B179" s="342">
        <f>('User Information'!L181)</f>
        <v>0</v>
      </c>
      <c r="C179" s="343">
        <f>('User Information'!V181)</f>
        <v>0</v>
      </c>
      <c r="D179" s="342">
        <f>('User Information'!H181)</f>
        <v>0</v>
      </c>
      <c r="E179" s="342">
        <f>('User Information'!I181)</f>
        <v>0</v>
      </c>
      <c r="F179" s="344">
        <f>('User Information'!J181)</f>
        <v>0</v>
      </c>
      <c r="G179" s="330"/>
      <c r="H179" s="330"/>
      <c r="I179" s="330"/>
      <c r="J179" s="330"/>
    </row>
    <row r="180" spans="1:10" ht="26.25" customHeight="1">
      <c r="A180" s="341" t="str">
        <f>CONCATENATE('User Information'!C182,'User Information'!AG182,'User Information'!D182)</f>
        <v xml:space="preserve">, </v>
      </c>
      <c r="B180" s="342">
        <f>('User Information'!L182)</f>
        <v>0</v>
      </c>
      <c r="C180" s="343">
        <f>('User Information'!V182)</f>
        <v>0</v>
      </c>
      <c r="D180" s="342">
        <f>('User Information'!H182)</f>
        <v>0</v>
      </c>
      <c r="E180" s="342">
        <f>('User Information'!I182)</f>
        <v>0</v>
      </c>
      <c r="F180" s="344">
        <f>('User Information'!J182)</f>
        <v>0</v>
      </c>
      <c r="G180" s="330"/>
      <c r="H180" s="330"/>
      <c r="I180" s="330"/>
      <c r="J180" s="330"/>
    </row>
    <row r="181" spans="1:10" ht="26.25" customHeight="1">
      <c r="A181" s="341" t="str">
        <f>CONCATENATE('User Information'!C183,'User Information'!AG183,'User Information'!D183)</f>
        <v xml:space="preserve">, </v>
      </c>
      <c r="B181" s="342">
        <f>('User Information'!L183)</f>
        <v>0</v>
      </c>
      <c r="C181" s="343">
        <f>('User Information'!V183)</f>
        <v>0</v>
      </c>
      <c r="D181" s="342">
        <f>('User Information'!H183)</f>
        <v>0</v>
      </c>
      <c r="E181" s="342">
        <f>('User Information'!I183)</f>
        <v>0</v>
      </c>
      <c r="F181" s="344">
        <f>('User Information'!J183)</f>
        <v>0</v>
      </c>
      <c r="G181" s="330"/>
      <c r="H181" s="330"/>
      <c r="I181" s="330"/>
      <c r="J181" s="330"/>
    </row>
    <row r="182" spans="1:10" ht="26.25" customHeight="1">
      <c r="A182" s="341" t="str">
        <f>CONCATENATE('User Information'!C184,'User Information'!AG184,'User Information'!D184)</f>
        <v xml:space="preserve">, </v>
      </c>
      <c r="B182" s="342">
        <f>('User Information'!L184)</f>
        <v>0</v>
      </c>
      <c r="C182" s="343">
        <f>('User Information'!V184)</f>
        <v>0</v>
      </c>
      <c r="D182" s="342">
        <f>('User Information'!H184)</f>
        <v>0</v>
      </c>
      <c r="E182" s="342">
        <f>('User Information'!I184)</f>
        <v>0</v>
      </c>
      <c r="F182" s="344">
        <f>('User Information'!J184)</f>
        <v>0</v>
      </c>
      <c r="G182" s="330"/>
      <c r="H182" s="330"/>
      <c r="I182" s="330"/>
      <c r="J182" s="330"/>
    </row>
    <row r="183" spans="1:10" ht="26.25" customHeight="1">
      <c r="A183" s="341" t="str">
        <f>CONCATENATE('User Information'!C185,'User Information'!AG185,'User Information'!D185)</f>
        <v xml:space="preserve">, </v>
      </c>
      <c r="B183" s="342">
        <f>('User Information'!L185)</f>
        <v>0</v>
      </c>
      <c r="C183" s="343">
        <f>('User Information'!V185)</f>
        <v>0</v>
      </c>
      <c r="D183" s="342">
        <f>('User Information'!H185)</f>
        <v>0</v>
      </c>
      <c r="E183" s="342">
        <f>('User Information'!I185)</f>
        <v>0</v>
      </c>
      <c r="F183" s="344">
        <f>('User Information'!J185)</f>
        <v>0</v>
      </c>
      <c r="G183" s="330"/>
      <c r="H183" s="330"/>
      <c r="I183" s="330"/>
      <c r="J183" s="330"/>
    </row>
    <row r="184" spans="1:10" ht="26.25" customHeight="1">
      <c r="A184" s="341" t="str">
        <f>CONCATENATE('User Information'!C186,'User Information'!AG186,'User Information'!D186)</f>
        <v xml:space="preserve">, </v>
      </c>
      <c r="B184" s="342">
        <f>('User Information'!L186)</f>
        <v>0</v>
      </c>
      <c r="C184" s="343">
        <f>('User Information'!V186)</f>
        <v>0</v>
      </c>
      <c r="D184" s="342">
        <f>('User Information'!H186)</f>
        <v>0</v>
      </c>
      <c r="E184" s="342">
        <f>('User Information'!I186)</f>
        <v>0</v>
      </c>
      <c r="F184" s="344">
        <f>('User Information'!J186)</f>
        <v>0</v>
      </c>
      <c r="G184" s="330"/>
      <c r="H184" s="330"/>
      <c r="I184" s="330"/>
      <c r="J184" s="330"/>
    </row>
    <row r="185" spans="1:10" ht="26.25" customHeight="1">
      <c r="A185" s="341" t="str">
        <f>CONCATENATE('User Information'!C187,'User Information'!AG187,'User Information'!D187)</f>
        <v xml:space="preserve">, </v>
      </c>
      <c r="B185" s="342">
        <f>('User Information'!L187)</f>
        <v>0</v>
      </c>
      <c r="C185" s="343">
        <f>('User Information'!V187)</f>
        <v>0</v>
      </c>
      <c r="D185" s="342">
        <f>('User Information'!H187)</f>
        <v>0</v>
      </c>
      <c r="E185" s="342">
        <f>('User Information'!I187)</f>
        <v>0</v>
      </c>
      <c r="F185" s="344">
        <f>('User Information'!J187)</f>
        <v>0</v>
      </c>
      <c r="G185" s="330"/>
      <c r="H185" s="330"/>
      <c r="I185" s="330"/>
      <c r="J185" s="330"/>
    </row>
    <row r="186" spans="1:10" ht="26.25" customHeight="1">
      <c r="A186" s="341" t="str">
        <f>CONCATENATE('User Information'!C188,'User Information'!AG188,'User Information'!D188)</f>
        <v xml:space="preserve">, </v>
      </c>
      <c r="B186" s="342">
        <f>('User Information'!L188)</f>
        <v>0</v>
      </c>
      <c r="C186" s="343">
        <f>('User Information'!V188)</f>
        <v>0</v>
      </c>
      <c r="D186" s="342">
        <f>('User Information'!H188)</f>
        <v>0</v>
      </c>
      <c r="E186" s="342">
        <f>('User Information'!I188)</f>
        <v>0</v>
      </c>
      <c r="F186" s="344">
        <f>('User Information'!J188)</f>
        <v>0</v>
      </c>
      <c r="G186" s="330"/>
      <c r="H186" s="330"/>
      <c r="I186" s="330"/>
      <c r="J186" s="330"/>
    </row>
    <row r="187" spans="1:10" ht="26.25" customHeight="1">
      <c r="A187" s="341" t="str">
        <f>CONCATENATE('User Information'!C189,'User Information'!AG189,'User Information'!D189)</f>
        <v xml:space="preserve">, </v>
      </c>
      <c r="B187" s="342">
        <f>('User Information'!L189)</f>
        <v>0</v>
      </c>
      <c r="C187" s="343">
        <f>('User Information'!V189)</f>
        <v>0</v>
      </c>
      <c r="D187" s="342">
        <f>('User Information'!H189)</f>
        <v>0</v>
      </c>
      <c r="E187" s="342">
        <f>('User Information'!I189)</f>
        <v>0</v>
      </c>
      <c r="F187" s="344">
        <f>('User Information'!J189)</f>
        <v>0</v>
      </c>
      <c r="G187" s="330"/>
      <c r="H187" s="330"/>
      <c r="I187" s="330"/>
      <c r="J187" s="330"/>
    </row>
    <row r="188" spans="1:10" ht="26.25" customHeight="1">
      <c r="A188" s="341" t="str">
        <f>CONCATENATE('User Information'!C190,'User Information'!AG190,'User Information'!D190)</f>
        <v xml:space="preserve">, </v>
      </c>
      <c r="B188" s="342">
        <f>('User Information'!L190)</f>
        <v>0</v>
      </c>
      <c r="C188" s="343">
        <f>('User Information'!V190)</f>
        <v>0</v>
      </c>
      <c r="D188" s="342">
        <f>('User Information'!H190)</f>
        <v>0</v>
      </c>
      <c r="E188" s="342">
        <f>('User Information'!I190)</f>
        <v>0</v>
      </c>
      <c r="F188" s="344">
        <f>('User Information'!J190)</f>
        <v>0</v>
      </c>
      <c r="G188" s="330"/>
      <c r="H188" s="330"/>
      <c r="I188" s="330"/>
      <c r="J188" s="330"/>
    </row>
    <row r="189" spans="1:10" ht="26.25" customHeight="1">
      <c r="A189" s="341" t="str">
        <f>CONCATENATE('User Information'!C191,'User Information'!AG191,'User Information'!D191)</f>
        <v xml:space="preserve">, </v>
      </c>
      <c r="B189" s="342">
        <f>('User Information'!L191)</f>
        <v>0</v>
      </c>
      <c r="C189" s="343">
        <f>('User Information'!V191)</f>
        <v>0</v>
      </c>
      <c r="D189" s="342">
        <f>('User Information'!H191)</f>
        <v>0</v>
      </c>
      <c r="E189" s="342">
        <f>('User Information'!I191)</f>
        <v>0</v>
      </c>
      <c r="F189" s="344">
        <f>('User Information'!J191)</f>
        <v>0</v>
      </c>
      <c r="G189" s="330"/>
      <c r="H189" s="330"/>
      <c r="I189" s="330"/>
      <c r="J189" s="330"/>
    </row>
    <row r="190" spans="1:10" ht="26.25" customHeight="1">
      <c r="A190" s="341" t="str">
        <f>CONCATENATE('User Information'!C192,'User Information'!AG192,'User Information'!D192)</f>
        <v xml:space="preserve">, </v>
      </c>
      <c r="B190" s="342">
        <f>('User Information'!L192)</f>
        <v>0</v>
      </c>
      <c r="C190" s="343">
        <f>('User Information'!V192)</f>
        <v>0</v>
      </c>
      <c r="D190" s="342">
        <f>('User Information'!H192)</f>
        <v>0</v>
      </c>
      <c r="E190" s="342">
        <f>('User Information'!I192)</f>
        <v>0</v>
      </c>
      <c r="F190" s="344">
        <f>('User Information'!J192)</f>
        <v>0</v>
      </c>
      <c r="G190" s="330"/>
      <c r="H190" s="330"/>
      <c r="I190" s="330"/>
      <c r="J190" s="330"/>
    </row>
    <row r="191" spans="1:10" ht="26.25" customHeight="1">
      <c r="A191" s="341" t="str">
        <f>CONCATENATE('User Information'!C193,'User Information'!AG193,'User Information'!D193)</f>
        <v xml:space="preserve">, </v>
      </c>
      <c r="B191" s="342">
        <f>('User Information'!L193)</f>
        <v>0</v>
      </c>
      <c r="C191" s="343">
        <f>('User Information'!V193)</f>
        <v>0</v>
      </c>
      <c r="D191" s="342">
        <f>('User Information'!H193)</f>
        <v>0</v>
      </c>
      <c r="E191" s="342">
        <f>('User Information'!I193)</f>
        <v>0</v>
      </c>
      <c r="F191" s="344">
        <f>('User Information'!J193)</f>
        <v>0</v>
      </c>
      <c r="G191" s="330"/>
      <c r="H191" s="330"/>
      <c r="I191" s="330"/>
      <c r="J191" s="330"/>
    </row>
    <row r="192" spans="1:10" ht="26.25" customHeight="1">
      <c r="A192" s="341" t="str">
        <f>CONCATENATE('User Information'!C194,'User Information'!AG194,'User Information'!D194)</f>
        <v xml:space="preserve">, </v>
      </c>
      <c r="B192" s="342">
        <f>('User Information'!L194)</f>
        <v>0</v>
      </c>
      <c r="C192" s="343">
        <f>('User Information'!V194)</f>
        <v>0</v>
      </c>
      <c r="D192" s="342">
        <f>('User Information'!H194)</f>
        <v>0</v>
      </c>
      <c r="E192" s="342">
        <f>('User Information'!I194)</f>
        <v>0</v>
      </c>
      <c r="F192" s="344">
        <f>('User Information'!J194)</f>
        <v>0</v>
      </c>
      <c r="G192" s="330"/>
      <c r="H192" s="330"/>
      <c r="I192" s="330"/>
      <c r="J192" s="330"/>
    </row>
    <row r="193" spans="1:10" ht="26.25" customHeight="1">
      <c r="A193" s="341" t="str">
        <f>CONCATENATE('User Information'!C195,'User Information'!AG195,'User Information'!D195)</f>
        <v xml:space="preserve">, </v>
      </c>
      <c r="B193" s="342">
        <f>('User Information'!L195)</f>
        <v>0</v>
      </c>
      <c r="C193" s="343">
        <f>('User Information'!V195)</f>
        <v>0</v>
      </c>
      <c r="D193" s="342">
        <f>('User Information'!H195)</f>
        <v>0</v>
      </c>
      <c r="E193" s="342">
        <f>('User Information'!I195)</f>
        <v>0</v>
      </c>
      <c r="F193" s="344">
        <f>('User Information'!J195)</f>
        <v>0</v>
      </c>
      <c r="G193" s="330"/>
      <c r="H193" s="330"/>
      <c r="I193" s="330"/>
      <c r="J193" s="330"/>
    </row>
    <row r="194" spans="1:10" ht="26.25" customHeight="1">
      <c r="A194" s="341" t="str">
        <f>CONCATENATE('User Information'!C196,'User Information'!AG196,'User Information'!D196)</f>
        <v xml:space="preserve">, </v>
      </c>
      <c r="B194" s="342">
        <f>('User Information'!L196)</f>
        <v>0</v>
      </c>
      <c r="C194" s="343">
        <f>('User Information'!V196)</f>
        <v>0</v>
      </c>
      <c r="D194" s="342">
        <f>('User Information'!H196)</f>
        <v>0</v>
      </c>
      <c r="E194" s="342">
        <f>('User Information'!I196)</f>
        <v>0</v>
      </c>
      <c r="F194" s="344">
        <f>('User Information'!J196)</f>
        <v>0</v>
      </c>
      <c r="G194" s="330"/>
      <c r="H194" s="330"/>
      <c r="I194" s="330"/>
      <c r="J194" s="330"/>
    </row>
    <row r="195" spans="1:10" ht="26.25" customHeight="1">
      <c r="A195" s="341" t="str">
        <f>CONCATENATE('User Information'!C197,'User Information'!AG197,'User Information'!D197)</f>
        <v xml:space="preserve">, </v>
      </c>
      <c r="B195" s="342">
        <f>('User Information'!L197)</f>
        <v>0</v>
      </c>
      <c r="C195" s="343">
        <f>('User Information'!V197)</f>
        <v>0</v>
      </c>
      <c r="D195" s="342">
        <f>('User Information'!H197)</f>
        <v>0</v>
      </c>
      <c r="E195" s="342">
        <f>('User Information'!I197)</f>
        <v>0</v>
      </c>
      <c r="F195" s="344">
        <f>('User Information'!J197)</f>
        <v>0</v>
      </c>
      <c r="G195" s="330"/>
      <c r="H195" s="330"/>
      <c r="I195" s="330"/>
      <c r="J195" s="330"/>
    </row>
    <row r="196" spans="1:10" ht="26.25" customHeight="1">
      <c r="A196" s="341" t="str">
        <f>CONCATENATE('User Information'!C198,'User Information'!AG198,'User Information'!D198)</f>
        <v xml:space="preserve">, </v>
      </c>
      <c r="B196" s="342">
        <f>('User Information'!L198)</f>
        <v>0</v>
      </c>
      <c r="C196" s="343">
        <f>('User Information'!V198)</f>
        <v>0</v>
      </c>
      <c r="D196" s="342">
        <f>('User Information'!H198)</f>
        <v>0</v>
      </c>
      <c r="E196" s="342">
        <f>('User Information'!I198)</f>
        <v>0</v>
      </c>
      <c r="F196" s="344">
        <f>('User Information'!J198)</f>
        <v>0</v>
      </c>
      <c r="G196" s="330"/>
      <c r="H196" s="330"/>
      <c r="I196" s="330"/>
      <c r="J196" s="330"/>
    </row>
    <row r="197" spans="1:10" ht="26.25" customHeight="1">
      <c r="A197" s="341" t="str">
        <f>CONCATENATE('User Information'!C199,'User Information'!AG199,'User Information'!D199)</f>
        <v xml:space="preserve">, </v>
      </c>
      <c r="B197" s="342">
        <f>('User Information'!L199)</f>
        <v>0</v>
      </c>
      <c r="C197" s="343">
        <f>('User Information'!V199)</f>
        <v>0</v>
      </c>
      <c r="D197" s="342">
        <f>('User Information'!H199)</f>
        <v>0</v>
      </c>
      <c r="E197" s="342">
        <f>('User Information'!I199)</f>
        <v>0</v>
      </c>
      <c r="F197" s="344">
        <f>('User Information'!J199)</f>
        <v>0</v>
      </c>
      <c r="G197" s="330"/>
      <c r="H197" s="330"/>
      <c r="I197" s="330"/>
      <c r="J197" s="330"/>
    </row>
    <row r="198" spans="1:10" ht="26.25" customHeight="1">
      <c r="A198" s="341" t="str">
        <f>CONCATENATE('User Information'!C200,'User Information'!AG200,'User Information'!D200)</f>
        <v xml:space="preserve">, </v>
      </c>
      <c r="B198" s="342">
        <f>('User Information'!L200)</f>
        <v>0</v>
      </c>
      <c r="C198" s="343">
        <f>('User Information'!V200)</f>
        <v>0</v>
      </c>
      <c r="D198" s="342">
        <f>('User Information'!H200)</f>
        <v>0</v>
      </c>
      <c r="E198" s="342">
        <f>('User Information'!I200)</f>
        <v>0</v>
      </c>
      <c r="F198" s="344">
        <f>('User Information'!J200)</f>
        <v>0</v>
      </c>
      <c r="G198" s="330"/>
      <c r="H198" s="330"/>
      <c r="I198" s="330"/>
      <c r="J198" s="330"/>
    </row>
  </sheetData>
  <sheetProtection algorithmName="SHA-512" hashValue="wHufoK3nRegSaav8m/qrKsWFtIWfGyrflKDExWvoXjFQjy0xW05CQ6/fIaj09qtQ/KEiwQF4V7S73Odh5T8ttA==" saltValue="AldFZms/o7RQWKAKE1Q7rw==" spinCount="100000" sheet="1" selectLockedCells="1" selectUnlockedCells="1"/>
  <mergeCells count="2">
    <mergeCell ref="B3:C3"/>
    <mergeCell ref="A1:F1"/>
  </mergeCells>
  <phoneticPr fontId="2" type="noConversion"/>
  <pageMargins left="0.37" right="0.38" top="0.51" bottom="0.5" header="0.5" footer="0.5"/>
  <pageSetup scale="82" fitToHeight="1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198"/>
  <sheetViews>
    <sheetView zoomScaleNormal="100" workbookViewId="0">
      <selection sqref="A1:XFD1048576"/>
    </sheetView>
  </sheetViews>
  <sheetFormatPr defaultColWidth="9.140625" defaultRowHeight="12.75"/>
  <cols>
    <col min="1" max="3" width="34.7109375" style="321" customWidth="1"/>
    <col min="4" max="16384" width="9.140625" style="321"/>
  </cols>
  <sheetData>
    <row r="1" spans="1:3" ht="27.75" customHeight="1">
      <c r="A1" s="319"/>
      <c r="B1" s="320"/>
      <c r="C1" s="320"/>
    </row>
    <row r="2" spans="1:3" ht="22.5" customHeight="1">
      <c r="A2" s="319"/>
      <c r="B2" s="319"/>
      <c r="C2" s="319"/>
    </row>
    <row r="3" spans="1:3" ht="26.1" customHeight="1">
      <c r="A3" s="322"/>
      <c r="B3" s="322"/>
      <c r="C3" s="322"/>
    </row>
    <row r="4" spans="1:3" ht="27.75" customHeight="1">
      <c r="A4" s="323"/>
      <c r="B4" s="324"/>
      <c r="C4" s="323"/>
    </row>
    <row r="5" spans="1:3" ht="22.5" customHeight="1">
      <c r="A5" s="325"/>
      <c r="B5" s="325"/>
      <c r="C5" s="325"/>
    </row>
    <row r="6" spans="1:3" ht="26.1" customHeight="1">
      <c r="A6" s="326"/>
      <c r="B6" s="326"/>
      <c r="C6" s="326"/>
    </row>
    <row r="7" spans="1:3" ht="27.75" customHeight="1">
      <c r="A7" s="323"/>
      <c r="B7" s="323"/>
      <c r="C7" s="327"/>
    </row>
    <row r="8" spans="1:3" ht="22.5" customHeight="1">
      <c r="A8" s="325"/>
      <c r="B8" s="325"/>
      <c r="C8" s="328"/>
    </row>
    <row r="9" spans="1:3" ht="26.1" customHeight="1">
      <c r="A9" s="326"/>
      <c r="B9" s="326"/>
      <c r="C9" s="326"/>
    </row>
    <row r="10" spans="1:3" ht="27.75" customHeight="1">
      <c r="A10" s="327"/>
      <c r="B10" s="327"/>
      <c r="C10" s="327"/>
    </row>
    <row r="11" spans="1:3" ht="22.5" customHeight="1">
      <c r="A11" s="328"/>
      <c r="B11" s="328"/>
      <c r="C11" s="328"/>
    </row>
    <row r="12" spans="1:3" ht="26.1" customHeight="1">
      <c r="A12" s="326"/>
      <c r="B12" s="326"/>
      <c r="C12" s="326"/>
    </row>
    <row r="13" spans="1:3" ht="27.75" customHeight="1">
      <c r="A13" s="327"/>
      <c r="B13" s="326"/>
      <c r="C13" s="326"/>
    </row>
    <row r="14" spans="1:3" ht="22.5" customHeight="1">
      <c r="A14" s="328"/>
      <c r="B14" s="326"/>
      <c r="C14" s="326"/>
    </row>
    <row r="15" spans="1:3" ht="26.1" customHeight="1">
      <c r="A15" s="322"/>
      <c r="B15" s="322"/>
      <c r="C15" s="322"/>
    </row>
    <row r="16" spans="1:3" ht="27.75" customHeight="1">
      <c r="A16" s="322" t="str">
        <f>'3'!A24</f>
        <v xml:space="preserve">, </v>
      </c>
      <c r="B16" s="322" t="str">
        <f>'3'!A25</f>
        <v xml:space="preserve">, </v>
      </c>
      <c r="C16" s="322" t="str">
        <f>'3'!A26</f>
        <v xml:space="preserve">, </v>
      </c>
    </row>
    <row r="17" spans="1:3" ht="22.5" customHeight="1">
      <c r="A17" s="322">
        <f>'3'!C24</f>
        <v>0</v>
      </c>
      <c r="B17" s="322">
        <f>'3'!C25</f>
        <v>0</v>
      </c>
      <c r="C17" s="322">
        <f>'3'!C26</f>
        <v>0</v>
      </c>
    </row>
    <row r="18" spans="1:3" ht="26.1" customHeight="1">
      <c r="A18" s="322"/>
      <c r="B18" s="322"/>
      <c r="C18" s="322"/>
    </row>
    <row r="19" spans="1:3" ht="27.75" customHeight="1">
      <c r="A19" s="322" t="str">
        <f>'3'!A27</f>
        <v xml:space="preserve">, </v>
      </c>
      <c r="B19" s="322" t="str">
        <f>'3'!A28</f>
        <v xml:space="preserve">, </v>
      </c>
      <c r="C19" s="322" t="str">
        <f>'3'!A29</f>
        <v xml:space="preserve">, </v>
      </c>
    </row>
    <row r="20" spans="1:3" ht="22.5" customHeight="1">
      <c r="A20" s="322">
        <f>'3'!C27</f>
        <v>0</v>
      </c>
      <c r="B20" s="322">
        <f>'3'!C28</f>
        <v>0</v>
      </c>
      <c r="C20" s="322">
        <f>'3'!C29</f>
        <v>0</v>
      </c>
    </row>
    <row r="21" spans="1:3" ht="26.1" customHeight="1">
      <c r="A21" s="322"/>
      <c r="B21" s="322"/>
      <c r="C21" s="322"/>
    </row>
    <row r="22" spans="1:3" ht="27.75" customHeight="1">
      <c r="A22" s="322" t="str">
        <f>'3'!A30</f>
        <v xml:space="preserve">, </v>
      </c>
      <c r="B22" s="322" t="str">
        <f>'3'!A31</f>
        <v xml:space="preserve">, </v>
      </c>
      <c r="C22" s="322" t="str">
        <f>'3'!A32</f>
        <v xml:space="preserve">, </v>
      </c>
    </row>
    <row r="23" spans="1:3" ht="22.5" customHeight="1">
      <c r="A23" s="322">
        <f>'3'!C30</f>
        <v>0</v>
      </c>
      <c r="B23" s="322">
        <f>'3'!C31</f>
        <v>0</v>
      </c>
      <c r="C23" s="322">
        <f>'3'!C32</f>
        <v>0</v>
      </c>
    </row>
    <row r="24" spans="1:3" ht="26.1" customHeight="1">
      <c r="A24" s="322"/>
      <c r="B24" s="322"/>
      <c r="C24" s="322"/>
    </row>
    <row r="25" spans="1:3" ht="27.75" customHeight="1">
      <c r="A25" s="322" t="str">
        <f>'3'!A33</f>
        <v xml:space="preserve">, </v>
      </c>
      <c r="B25" s="322" t="str">
        <f>'3'!A34</f>
        <v xml:space="preserve">, </v>
      </c>
      <c r="C25" s="322" t="str">
        <f>'3'!A35</f>
        <v xml:space="preserve">, </v>
      </c>
    </row>
    <row r="26" spans="1:3" ht="22.5" customHeight="1">
      <c r="A26" s="322">
        <f>'3'!C33</f>
        <v>0</v>
      </c>
      <c r="B26" s="322">
        <f>'3'!C34</f>
        <v>0</v>
      </c>
      <c r="C26" s="322">
        <f>'3'!C35</f>
        <v>0</v>
      </c>
    </row>
    <row r="27" spans="1:3" ht="26.1" customHeight="1">
      <c r="A27" s="322"/>
      <c r="B27" s="322"/>
      <c r="C27" s="322"/>
    </row>
    <row r="28" spans="1:3" ht="27.75" customHeight="1">
      <c r="A28" s="322" t="str">
        <f>'3'!A36</f>
        <v xml:space="preserve">, </v>
      </c>
      <c r="B28" s="322" t="str">
        <f>'3'!A37</f>
        <v xml:space="preserve">, </v>
      </c>
      <c r="C28" s="322" t="str">
        <f>'3'!A38</f>
        <v xml:space="preserve">, </v>
      </c>
    </row>
    <row r="29" spans="1:3" ht="22.5" customHeight="1">
      <c r="A29" s="322">
        <f>'3'!C36</f>
        <v>0</v>
      </c>
      <c r="B29" s="322">
        <f>'3'!C37</f>
        <v>0</v>
      </c>
      <c r="C29" s="322">
        <f>'3'!C38</f>
        <v>0</v>
      </c>
    </row>
    <row r="30" spans="1:3" ht="26.1" customHeight="1">
      <c r="A30" s="322"/>
      <c r="B30" s="322"/>
      <c r="C30" s="322"/>
    </row>
    <row r="31" spans="1:3" ht="27.75" customHeight="1">
      <c r="A31" s="322" t="str">
        <f>'3'!A39</f>
        <v xml:space="preserve">, </v>
      </c>
      <c r="B31" s="322" t="str">
        <f>'3'!A40</f>
        <v xml:space="preserve">, </v>
      </c>
      <c r="C31" s="322" t="str">
        <f>'3'!A41</f>
        <v xml:space="preserve">, </v>
      </c>
    </row>
    <row r="32" spans="1:3" ht="22.5" customHeight="1">
      <c r="A32" s="322">
        <f>'3'!C39</f>
        <v>0</v>
      </c>
      <c r="B32" s="322">
        <f>'3'!C40</f>
        <v>0</v>
      </c>
      <c r="C32" s="322">
        <f>'3'!C41</f>
        <v>0</v>
      </c>
    </row>
    <row r="33" spans="1:3" ht="4.5" customHeight="1">
      <c r="A33" s="322"/>
      <c r="B33" s="322"/>
      <c r="C33" s="322"/>
    </row>
    <row r="34" spans="1:3" ht="27.75" customHeight="1">
      <c r="A34" s="322" t="str">
        <f>'3'!A42</f>
        <v xml:space="preserve">, </v>
      </c>
      <c r="B34" s="322" t="str">
        <f>'3'!A43</f>
        <v xml:space="preserve">, </v>
      </c>
      <c r="C34" s="322" t="str">
        <f>'3'!A44</f>
        <v xml:space="preserve">, </v>
      </c>
    </row>
    <row r="35" spans="1:3" ht="22.5" customHeight="1">
      <c r="A35" s="322">
        <f>'3'!C42</f>
        <v>0</v>
      </c>
      <c r="B35" s="322">
        <f>'3'!C43</f>
        <v>0</v>
      </c>
      <c r="C35" s="322">
        <f>'3'!C44</f>
        <v>0</v>
      </c>
    </row>
    <row r="36" spans="1:3" ht="26.1" customHeight="1">
      <c r="A36" s="322"/>
      <c r="B36" s="322"/>
      <c r="C36" s="322"/>
    </row>
    <row r="37" spans="1:3" ht="27.75" customHeight="1">
      <c r="A37" s="322" t="str">
        <f>'3'!A45</f>
        <v xml:space="preserve">, </v>
      </c>
      <c r="B37" s="322" t="str">
        <f>'3'!A46</f>
        <v xml:space="preserve">, </v>
      </c>
      <c r="C37" s="322" t="str">
        <f>'3'!A47</f>
        <v xml:space="preserve">, </v>
      </c>
    </row>
    <row r="38" spans="1:3" ht="22.5" customHeight="1">
      <c r="A38" s="322">
        <f>'3'!C45</f>
        <v>0</v>
      </c>
      <c r="B38" s="322">
        <f>'3'!C46</f>
        <v>0</v>
      </c>
      <c r="C38" s="322">
        <f>'3'!C47</f>
        <v>0</v>
      </c>
    </row>
    <row r="39" spans="1:3" ht="26.1" customHeight="1">
      <c r="A39" s="322"/>
      <c r="B39" s="322"/>
      <c r="C39" s="322"/>
    </row>
    <row r="40" spans="1:3" ht="27.75" customHeight="1">
      <c r="A40" s="322" t="str">
        <f>'3'!A48</f>
        <v xml:space="preserve">, </v>
      </c>
      <c r="B40" s="322" t="str">
        <f>'3'!A49</f>
        <v xml:space="preserve">, </v>
      </c>
      <c r="C40" s="322" t="str">
        <f>'3'!A50</f>
        <v xml:space="preserve">, </v>
      </c>
    </row>
    <row r="41" spans="1:3" ht="22.5" customHeight="1">
      <c r="A41" s="322">
        <f>'3'!C48</f>
        <v>0</v>
      </c>
      <c r="B41" s="322">
        <f>'3'!C49</f>
        <v>0</v>
      </c>
      <c r="C41" s="322">
        <f>'3'!C50</f>
        <v>0</v>
      </c>
    </row>
    <row r="42" spans="1:3" ht="26.1" customHeight="1">
      <c r="A42" s="322"/>
      <c r="B42" s="322"/>
      <c r="C42" s="322"/>
    </row>
    <row r="43" spans="1:3" ht="27.75" customHeight="1">
      <c r="A43" s="322" t="str">
        <f>'3'!A51</f>
        <v xml:space="preserve">, </v>
      </c>
      <c r="B43" s="322" t="str">
        <f>'3'!A52</f>
        <v xml:space="preserve">, </v>
      </c>
      <c r="C43" s="322" t="str">
        <f>'3'!A53</f>
        <v xml:space="preserve">, </v>
      </c>
    </row>
    <row r="44" spans="1:3" ht="22.5" customHeight="1">
      <c r="A44" s="322">
        <f>'3'!C51</f>
        <v>0</v>
      </c>
      <c r="B44" s="322">
        <f>'3'!C52</f>
        <v>0</v>
      </c>
      <c r="C44" s="322">
        <f>'3'!C53</f>
        <v>0</v>
      </c>
    </row>
    <row r="45" spans="1:3" ht="26.1" customHeight="1">
      <c r="A45" s="322"/>
      <c r="B45" s="322"/>
      <c r="C45" s="322"/>
    </row>
    <row r="46" spans="1:3" ht="27.75" customHeight="1">
      <c r="A46" s="322" t="str">
        <f>'3'!A54</f>
        <v xml:space="preserve">, </v>
      </c>
      <c r="B46" s="322" t="str">
        <f>'3'!A55</f>
        <v xml:space="preserve">, </v>
      </c>
      <c r="C46" s="322" t="str">
        <f>'3'!A56</f>
        <v xml:space="preserve">, </v>
      </c>
    </row>
    <row r="47" spans="1:3" ht="22.5" customHeight="1">
      <c r="A47" s="322">
        <f>'3'!C54</f>
        <v>0</v>
      </c>
      <c r="B47" s="322">
        <f>'3'!C55</f>
        <v>0</v>
      </c>
      <c r="C47" s="322">
        <f>'3'!C56</f>
        <v>0</v>
      </c>
    </row>
    <row r="48" spans="1:3" ht="26.1" customHeight="1">
      <c r="A48" s="322"/>
      <c r="B48" s="322"/>
      <c r="C48" s="322"/>
    </row>
    <row r="49" spans="1:3" ht="27.75" customHeight="1">
      <c r="A49" s="322" t="str">
        <f>'3'!A57</f>
        <v xml:space="preserve">, </v>
      </c>
      <c r="B49" s="322" t="str">
        <f>'3'!A58</f>
        <v xml:space="preserve">, </v>
      </c>
      <c r="C49" s="322" t="str">
        <f>'3'!A59</f>
        <v xml:space="preserve">, </v>
      </c>
    </row>
    <row r="50" spans="1:3" ht="22.5" customHeight="1">
      <c r="A50" s="322">
        <f>'3'!C57</f>
        <v>0</v>
      </c>
      <c r="B50" s="322">
        <f>'3'!C58</f>
        <v>0</v>
      </c>
      <c r="C50" s="322">
        <f>'3'!C59</f>
        <v>0</v>
      </c>
    </row>
    <row r="51" spans="1:3" ht="26.1" customHeight="1">
      <c r="A51" s="322"/>
      <c r="B51" s="322"/>
      <c r="C51" s="322"/>
    </row>
    <row r="52" spans="1:3" ht="27.75" customHeight="1">
      <c r="A52" s="322" t="str">
        <f>'3'!A60</f>
        <v xml:space="preserve">, </v>
      </c>
      <c r="B52" s="322" t="str">
        <f>'3'!A61</f>
        <v xml:space="preserve">, </v>
      </c>
      <c r="C52" s="322" t="str">
        <f>'3'!A62</f>
        <v xml:space="preserve">, </v>
      </c>
    </row>
    <row r="53" spans="1:3" ht="22.5" customHeight="1">
      <c r="A53" s="322">
        <f>'3'!C60</f>
        <v>0</v>
      </c>
      <c r="B53" s="322">
        <f>'3'!C61</f>
        <v>0</v>
      </c>
      <c r="C53" s="322">
        <f>'3'!C62</f>
        <v>0</v>
      </c>
    </row>
    <row r="54" spans="1:3" ht="26.1" customHeight="1">
      <c r="A54" s="322"/>
      <c r="B54" s="322"/>
      <c r="C54" s="322"/>
    </row>
    <row r="55" spans="1:3" ht="27.75" customHeight="1">
      <c r="A55" s="322" t="str">
        <f>'3'!A63</f>
        <v xml:space="preserve">, </v>
      </c>
      <c r="B55" s="322" t="str">
        <f>'3'!A64</f>
        <v xml:space="preserve">, </v>
      </c>
      <c r="C55" s="322" t="str">
        <f>'3'!A65</f>
        <v xml:space="preserve">, </v>
      </c>
    </row>
    <row r="56" spans="1:3" ht="22.5" customHeight="1">
      <c r="A56" s="322">
        <f>'3'!C63</f>
        <v>0</v>
      </c>
      <c r="B56" s="322">
        <f>'3'!C64</f>
        <v>0</v>
      </c>
      <c r="C56" s="322">
        <f>'3'!C65</f>
        <v>0</v>
      </c>
    </row>
    <row r="57" spans="1:3" ht="26.1" customHeight="1">
      <c r="A57" s="322"/>
      <c r="B57" s="322"/>
      <c r="C57" s="322"/>
    </row>
    <row r="58" spans="1:3" ht="27.75" customHeight="1">
      <c r="A58" s="322" t="str">
        <f>'3'!A66</f>
        <v xml:space="preserve">, </v>
      </c>
      <c r="B58" s="322" t="str">
        <f>'3'!A67</f>
        <v xml:space="preserve">, </v>
      </c>
      <c r="C58" s="322" t="str">
        <f>'3'!A68</f>
        <v xml:space="preserve">, </v>
      </c>
    </row>
    <row r="59" spans="1:3" ht="22.5" customHeight="1">
      <c r="A59" s="322">
        <f>'3'!C66</f>
        <v>0</v>
      </c>
      <c r="B59" s="322">
        <f>'3'!C67</f>
        <v>0</v>
      </c>
      <c r="C59" s="322">
        <f>'3'!C68</f>
        <v>0</v>
      </c>
    </row>
    <row r="60" spans="1:3" ht="26.1" customHeight="1">
      <c r="A60" s="322"/>
      <c r="B60" s="322"/>
      <c r="C60" s="322"/>
    </row>
    <row r="61" spans="1:3" ht="27.75" customHeight="1">
      <c r="A61" s="322" t="str">
        <f>'3'!A69</f>
        <v xml:space="preserve">, </v>
      </c>
      <c r="B61" s="322" t="str">
        <f>'3'!A70</f>
        <v xml:space="preserve">, </v>
      </c>
      <c r="C61" s="322" t="str">
        <f>'3'!A71</f>
        <v xml:space="preserve">, </v>
      </c>
    </row>
    <row r="62" spans="1:3" ht="22.5" customHeight="1">
      <c r="A62" s="322">
        <f>'3'!C69</f>
        <v>0</v>
      </c>
      <c r="B62" s="322">
        <f>'3'!C70</f>
        <v>0</v>
      </c>
      <c r="C62" s="322">
        <f>'3'!C71</f>
        <v>0</v>
      </c>
    </row>
    <row r="63" spans="1:3" ht="26.1" customHeight="1">
      <c r="A63" s="322"/>
      <c r="B63" s="322"/>
      <c r="C63" s="322"/>
    </row>
    <row r="64" spans="1:3" ht="27.75" customHeight="1">
      <c r="A64" s="322" t="str">
        <f>'3'!A72</f>
        <v xml:space="preserve">, </v>
      </c>
      <c r="B64" s="322" t="str">
        <f>'3'!A73</f>
        <v xml:space="preserve">, </v>
      </c>
      <c r="C64" s="322" t="str">
        <f>'3'!A74</f>
        <v xml:space="preserve">, </v>
      </c>
    </row>
    <row r="65" spans="1:3" ht="22.5" customHeight="1">
      <c r="A65" s="322">
        <f>'3'!C72</f>
        <v>0</v>
      </c>
      <c r="B65" s="322">
        <f>'3'!C73</f>
        <v>0</v>
      </c>
      <c r="C65" s="322">
        <f>'3'!C74</f>
        <v>0</v>
      </c>
    </row>
    <row r="66" spans="1:3" ht="4.5" customHeight="1">
      <c r="A66" s="322"/>
      <c r="B66" s="322"/>
      <c r="C66" s="322"/>
    </row>
    <row r="67" spans="1:3" ht="27.75" customHeight="1">
      <c r="A67" s="322" t="str">
        <f>'3'!A75</f>
        <v xml:space="preserve">, </v>
      </c>
      <c r="B67" s="322" t="str">
        <f>'3'!A76</f>
        <v xml:space="preserve">, </v>
      </c>
      <c r="C67" s="322" t="str">
        <f>'3'!A77</f>
        <v xml:space="preserve">, </v>
      </c>
    </row>
    <row r="68" spans="1:3" ht="22.5" customHeight="1">
      <c r="A68" s="322">
        <f>'3'!C75</f>
        <v>0</v>
      </c>
      <c r="B68" s="322">
        <f>'3'!C76</f>
        <v>0</v>
      </c>
      <c r="C68" s="322">
        <f>'3'!C77</f>
        <v>0</v>
      </c>
    </row>
    <row r="69" spans="1:3" ht="26.1" customHeight="1">
      <c r="A69" s="322"/>
      <c r="B69" s="322"/>
      <c r="C69" s="322"/>
    </row>
    <row r="70" spans="1:3" ht="27.75" customHeight="1">
      <c r="A70" s="322" t="str">
        <f>'3'!A78</f>
        <v xml:space="preserve">, </v>
      </c>
      <c r="B70" s="322" t="str">
        <f>'3'!A79</f>
        <v xml:space="preserve">, </v>
      </c>
      <c r="C70" s="322" t="str">
        <f>'3'!A80</f>
        <v xml:space="preserve">, </v>
      </c>
    </row>
    <row r="71" spans="1:3" ht="22.5" customHeight="1">
      <c r="A71" s="322">
        <f>'3'!C78</f>
        <v>0</v>
      </c>
      <c r="B71" s="322">
        <f>'3'!C79</f>
        <v>0</v>
      </c>
      <c r="C71" s="322">
        <f>'3'!C80</f>
        <v>0</v>
      </c>
    </row>
    <row r="72" spans="1:3" ht="26.1" customHeight="1">
      <c r="A72" s="322"/>
      <c r="B72" s="322"/>
      <c r="C72" s="322"/>
    </row>
    <row r="73" spans="1:3" ht="27.75" customHeight="1">
      <c r="A73" s="322" t="str">
        <f>'3'!A81</f>
        <v xml:space="preserve">, </v>
      </c>
      <c r="B73" s="322" t="str">
        <f>'3'!A82</f>
        <v xml:space="preserve">, </v>
      </c>
      <c r="C73" s="322" t="str">
        <f>'3'!A83</f>
        <v xml:space="preserve">, </v>
      </c>
    </row>
    <row r="74" spans="1:3" ht="22.5" customHeight="1">
      <c r="A74" s="322">
        <f>'3'!C81</f>
        <v>0</v>
      </c>
      <c r="B74" s="322">
        <f>'3'!C82</f>
        <v>0</v>
      </c>
      <c r="C74" s="322">
        <f>'3'!C83</f>
        <v>0</v>
      </c>
    </row>
    <row r="75" spans="1:3" ht="26.1" customHeight="1">
      <c r="A75" s="322"/>
      <c r="B75" s="322"/>
      <c r="C75" s="322"/>
    </row>
    <row r="76" spans="1:3" ht="27.75" customHeight="1">
      <c r="A76" s="322" t="str">
        <f>'3'!A84</f>
        <v xml:space="preserve">, </v>
      </c>
      <c r="B76" s="322" t="str">
        <f>'3'!A85</f>
        <v xml:space="preserve">, </v>
      </c>
      <c r="C76" s="322" t="str">
        <f>'3'!A86</f>
        <v xml:space="preserve">, </v>
      </c>
    </row>
    <row r="77" spans="1:3" ht="22.5" customHeight="1">
      <c r="A77" s="322">
        <f>'3'!C84</f>
        <v>0</v>
      </c>
      <c r="B77" s="322">
        <f>'3'!C85</f>
        <v>0</v>
      </c>
      <c r="C77" s="322">
        <f>'3'!C86</f>
        <v>0</v>
      </c>
    </row>
    <row r="78" spans="1:3" ht="26.1" customHeight="1">
      <c r="A78" s="322"/>
      <c r="B78" s="322"/>
      <c r="C78" s="322"/>
    </row>
    <row r="79" spans="1:3" ht="27.75" customHeight="1">
      <c r="A79" s="322" t="str">
        <f>'3'!A87</f>
        <v xml:space="preserve">, </v>
      </c>
      <c r="B79" s="322" t="str">
        <f>'3'!A88</f>
        <v xml:space="preserve">, </v>
      </c>
      <c r="C79" s="322" t="str">
        <f>'3'!A89</f>
        <v xml:space="preserve">, </v>
      </c>
    </row>
    <row r="80" spans="1:3" ht="22.5" customHeight="1">
      <c r="A80" s="322">
        <f>'3'!C87</f>
        <v>0</v>
      </c>
      <c r="B80" s="322">
        <f>'3'!C88</f>
        <v>0</v>
      </c>
      <c r="C80" s="322">
        <f>'3'!C89</f>
        <v>0</v>
      </c>
    </row>
    <row r="81" spans="1:3" ht="26.1" customHeight="1">
      <c r="A81" s="322"/>
      <c r="B81" s="322"/>
      <c r="C81" s="322"/>
    </row>
    <row r="82" spans="1:3" ht="27.75" customHeight="1">
      <c r="A82" s="322" t="str">
        <f>'3'!A90</f>
        <v xml:space="preserve">, </v>
      </c>
      <c r="B82" s="322" t="str">
        <f>'3'!A91</f>
        <v xml:space="preserve">, </v>
      </c>
      <c r="C82" s="322" t="str">
        <f>'3'!A92</f>
        <v xml:space="preserve">, </v>
      </c>
    </row>
    <row r="83" spans="1:3" ht="22.5" customHeight="1">
      <c r="A83" s="322">
        <f>'3'!C90</f>
        <v>0</v>
      </c>
      <c r="B83" s="322">
        <f>'3'!C91</f>
        <v>0</v>
      </c>
      <c r="C83" s="322">
        <f>'3'!C92</f>
        <v>0</v>
      </c>
    </row>
    <row r="84" spans="1:3" ht="26.1" customHeight="1">
      <c r="A84" s="322"/>
      <c r="B84" s="322"/>
      <c r="C84" s="322"/>
    </row>
    <row r="85" spans="1:3" ht="27.75" customHeight="1">
      <c r="A85" s="322" t="str">
        <f>'3'!A93</f>
        <v xml:space="preserve">, </v>
      </c>
      <c r="B85" s="322" t="str">
        <f>'3'!A94</f>
        <v xml:space="preserve">, </v>
      </c>
      <c r="C85" s="322" t="str">
        <f>'3'!A95</f>
        <v xml:space="preserve">, </v>
      </c>
    </row>
    <row r="86" spans="1:3" ht="22.5" customHeight="1">
      <c r="A86" s="322">
        <f>'3'!C93</f>
        <v>0</v>
      </c>
      <c r="B86" s="322">
        <f>'3'!C94</f>
        <v>0</v>
      </c>
      <c r="C86" s="322">
        <f>'3'!C95</f>
        <v>0</v>
      </c>
    </row>
    <row r="87" spans="1:3" ht="26.1" customHeight="1">
      <c r="A87" s="322"/>
      <c r="B87" s="322"/>
      <c r="C87" s="322"/>
    </row>
    <row r="88" spans="1:3" ht="27.75" customHeight="1">
      <c r="A88" s="322" t="str">
        <f>'3'!A96</f>
        <v xml:space="preserve">, </v>
      </c>
      <c r="B88" s="322" t="str">
        <f>'3'!A97</f>
        <v xml:space="preserve">, </v>
      </c>
      <c r="C88" s="322" t="str">
        <f>'3'!A98</f>
        <v xml:space="preserve">, </v>
      </c>
    </row>
    <row r="89" spans="1:3" ht="22.5" customHeight="1">
      <c r="A89" s="322">
        <f>'3'!C96</f>
        <v>0</v>
      </c>
      <c r="B89" s="322">
        <f>'3'!C97</f>
        <v>0</v>
      </c>
      <c r="C89" s="322">
        <f>'3'!C98</f>
        <v>0</v>
      </c>
    </row>
    <row r="90" spans="1:3" ht="26.1" customHeight="1">
      <c r="A90" s="322"/>
      <c r="B90" s="322"/>
      <c r="C90" s="322"/>
    </row>
    <row r="91" spans="1:3" ht="27.75" customHeight="1">
      <c r="A91" s="322" t="str">
        <f>'3'!A99</f>
        <v xml:space="preserve">, </v>
      </c>
      <c r="B91" s="322" t="str">
        <f>'3'!A100</f>
        <v xml:space="preserve">, </v>
      </c>
      <c r="C91" s="322" t="str">
        <f>'3'!A101</f>
        <v xml:space="preserve">, </v>
      </c>
    </row>
    <row r="92" spans="1:3" ht="22.5" customHeight="1">
      <c r="A92" s="322">
        <f>'3'!C99</f>
        <v>0</v>
      </c>
      <c r="B92" s="322">
        <f>'3'!C100</f>
        <v>0</v>
      </c>
      <c r="C92" s="322">
        <f>'3'!C101</f>
        <v>0</v>
      </c>
    </row>
    <row r="93" spans="1:3" ht="26.1" customHeight="1">
      <c r="A93" s="322"/>
      <c r="B93" s="322"/>
      <c r="C93" s="322"/>
    </row>
    <row r="94" spans="1:3" ht="27.75" customHeight="1">
      <c r="A94" s="322" t="str">
        <f>'3'!A102</f>
        <v xml:space="preserve">, </v>
      </c>
      <c r="B94" s="322" t="str">
        <f>'3'!A103</f>
        <v xml:space="preserve">, </v>
      </c>
      <c r="C94" s="322" t="str">
        <f>'3'!A104</f>
        <v xml:space="preserve">, </v>
      </c>
    </row>
    <row r="95" spans="1:3" ht="22.5" customHeight="1">
      <c r="A95" s="322">
        <f>'3'!C102</f>
        <v>0</v>
      </c>
      <c r="B95" s="322">
        <f>'3'!C103</f>
        <v>0</v>
      </c>
      <c r="C95" s="322">
        <f>'3'!C104</f>
        <v>0</v>
      </c>
    </row>
    <row r="96" spans="1:3" ht="26.1" customHeight="1">
      <c r="A96" s="322"/>
      <c r="B96" s="322"/>
      <c r="C96" s="322"/>
    </row>
    <row r="97" spans="1:3" ht="27.75" customHeight="1">
      <c r="A97" s="322" t="str">
        <f>'3'!A105</f>
        <v xml:space="preserve">, </v>
      </c>
      <c r="B97" s="322" t="str">
        <f>'3'!A106</f>
        <v xml:space="preserve">, </v>
      </c>
      <c r="C97" s="322" t="str">
        <f>'3'!A107</f>
        <v xml:space="preserve">, </v>
      </c>
    </row>
    <row r="98" spans="1:3" ht="22.5" customHeight="1">
      <c r="A98" s="322">
        <f>'3'!C105</f>
        <v>0</v>
      </c>
      <c r="B98" s="322">
        <f>'3'!C106</f>
        <v>0</v>
      </c>
      <c r="C98" s="322">
        <f>'3'!C107</f>
        <v>0</v>
      </c>
    </row>
    <row r="99" spans="1:3" ht="4.5" customHeight="1">
      <c r="A99" s="322"/>
      <c r="B99" s="322"/>
      <c r="C99" s="322"/>
    </row>
    <row r="100" spans="1:3" ht="27.75" customHeight="1">
      <c r="A100" s="322" t="str">
        <f>'3'!A108</f>
        <v xml:space="preserve">, </v>
      </c>
      <c r="B100" s="322" t="str">
        <f>'3'!A109</f>
        <v xml:space="preserve">, </v>
      </c>
      <c r="C100" s="322" t="str">
        <f>'3'!A110</f>
        <v xml:space="preserve">, </v>
      </c>
    </row>
    <row r="101" spans="1:3" ht="22.5" customHeight="1">
      <c r="A101" s="322">
        <f>'3'!C108</f>
        <v>0</v>
      </c>
      <c r="B101" s="322">
        <f>'3'!C109</f>
        <v>0</v>
      </c>
      <c r="C101" s="322">
        <f>'3'!C110</f>
        <v>0</v>
      </c>
    </row>
    <row r="102" spans="1:3" ht="26.1" customHeight="1">
      <c r="A102" s="322"/>
      <c r="B102" s="322"/>
      <c r="C102" s="322"/>
    </row>
    <row r="103" spans="1:3" ht="27.75" customHeight="1">
      <c r="A103" s="322" t="str">
        <f>'3'!A111</f>
        <v xml:space="preserve">, </v>
      </c>
      <c r="B103" s="322" t="str">
        <f>'3'!A112</f>
        <v xml:space="preserve">, </v>
      </c>
      <c r="C103" s="322" t="str">
        <f>'3'!A113</f>
        <v xml:space="preserve">, </v>
      </c>
    </row>
    <row r="104" spans="1:3" ht="22.5" customHeight="1">
      <c r="A104" s="322">
        <f>'3'!C111</f>
        <v>0</v>
      </c>
      <c r="B104" s="322">
        <f>'3'!C112</f>
        <v>0</v>
      </c>
      <c r="C104" s="322">
        <f>'3'!C113</f>
        <v>0</v>
      </c>
    </row>
    <row r="105" spans="1:3" ht="26.1" customHeight="1">
      <c r="A105" s="322"/>
      <c r="B105" s="322"/>
      <c r="C105" s="322"/>
    </row>
    <row r="106" spans="1:3" ht="27.75" customHeight="1">
      <c r="A106" s="322" t="str">
        <f>'3'!A114</f>
        <v xml:space="preserve">, </v>
      </c>
      <c r="B106" s="322" t="str">
        <f>'3'!A115</f>
        <v xml:space="preserve">, </v>
      </c>
      <c r="C106" s="322" t="str">
        <f>'3'!A116</f>
        <v xml:space="preserve">, </v>
      </c>
    </row>
    <row r="107" spans="1:3" ht="22.5" customHeight="1">
      <c r="A107" s="322">
        <f>'3'!C114</f>
        <v>0</v>
      </c>
      <c r="B107" s="322">
        <f>'3'!C115</f>
        <v>0</v>
      </c>
      <c r="C107" s="322">
        <f>'3'!C116</f>
        <v>0</v>
      </c>
    </row>
    <row r="108" spans="1:3" ht="26.1" customHeight="1">
      <c r="A108" s="322"/>
      <c r="B108" s="322"/>
      <c r="C108" s="322"/>
    </row>
    <row r="109" spans="1:3" ht="27.75" customHeight="1">
      <c r="A109" s="322" t="str">
        <f>'3'!A117</f>
        <v xml:space="preserve">, </v>
      </c>
      <c r="B109" s="322" t="str">
        <f>'3'!A118</f>
        <v xml:space="preserve">, </v>
      </c>
      <c r="C109" s="322" t="str">
        <f>'3'!A119</f>
        <v xml:space="preserve">, </v>
      </c>
    </row>
    <row r="110" spans="1:3" ht="22.5" customHeight="1">
      <c r="A110" s="322">
        <f>'3'!C117</f>
        <v>0</v>
      </c>
      <c r="B110" s="322">
        <f>'3'!C118</f>
        <v>0</v>
      </c>
      <c r="C110" s="322">
        <f>'3'!C119</f>
        <v>0</v>
      </c>
    </row>
    <row r="111" spans="1:3" ht="26.1" customHeight="1">
      <c r="A111" s="322"/>
      <c r="B111" s="322"/>
      <c r="C111" s="322"/>
    </row>
    <row r="112" spans="1:3" ht="27.75" customHeight="1">
      <c r="A112" s="322" t="str">
        <f>'3'!A120</f>
        <v xml:space="preserve">, </v>
      </c>
      <c r="B112" s="322" t="str">
        <f>'3'!A121</f>
        <v xml:space="preserve">, </v>
      </c>
      <c r="C112" s="322" t="str">
        <f>'3'!A122</f>
        <v xml:space="preserve">, </v>
      </c>
    </row>
    <row r="113" spans="1:3" ht="22.5" customHeight="1">
      <c r="A113" s="322">
        <f>'3'!C120</f>
        <v>0</v>
      </c>
      <c r="B113" s="322">
        <f>'3'!C121</f>
        <v>0</v>
      </c>
      <c r="C113" s="322">
        <f>'3'!C122</f>
        <v>0</v>
      </c>
    </row>
    <row r="114" spans="1:3" ht="26.1" customHeight="1">
      <c r="A114" s="322"/>
      <c r="B114" s="322"/>
      <c r="C114" s="322"/>
    </row>
    <row r="115" spans="1:3" ht="27.75" customHeight="1">
      <c r="A115" s="322" t="str">
        <f>'3'!A123</f>
        <v xml:space="preserve">, </v>
      </c>
      <c r="B115" s="322" t="str">
        <f>'3'!A124</f>
        <v xml:space="preserve">, </v>
      </c>
      <c r="C115" s="322" t="str">
        <f>'3'!A125</f>
        <v xml:space="preserve">, </v>
      </c>
    </row>
    <row r="116" spans="1:3" ht="22.5" customHeight="1">
      <c r="A116" s="322">
        <f>'3'!C123</f>
        <v>0</v>
      </c>
      <c r="B116" s="322">
        <f>'3'!C124</f>
        <v>0</v>
      </c>
      <c r="C116" s="322">
        <f>'3'!C125</f>
        <v>0</v>
      </c>
    </row>
    <row r="117" spans="1:3" ht="26.1" customHeight="1">
      <c r="A117" s="322"/>
      <c r="B117" s="322"/>
      <c r="C117" s="322"/>
    </row>
    <row r="118" spans="1:3" ht="27.75" customHeight="1">
      <c r="A118" s="322" t="str">
        <f>'3'!A126</f>
        <v xml:space="preserve">, </v>
      </c>
      <c r="B118" s="322" t="str">
        <f>'3'!A127</f>
        <v xml:space="preserve">, </v>
      </c>
      <c r="C118" s="322" t="str">
        <f>'3'!A128</f>
        <v xml:space="preserve">, </v>
      </c>
    </row>
    <row r="119" spans="1:3" ht="22.5" customHeight="1">
      <c r="A119" s="322">
        <f>'3'!C126</f>
        <v>0</v>
      </c>
      <c r="B119" s="322">
        <f>'3'!C127</f>
        <v>0</v>
      </c>
      <c r="C119" s="322">
        <f>'3'!C128</f>
        <v>0</v>
      </c>
    </row>
    <row r="120" spans="1:3" ht="26.1" customHeight="1">
      <c r="A120" s="322"/>
      <c r="B120" s="322"/>
      <c r="C120" s="322"/>
    </row>
    <row r="121" spans="1:3" ht="27.75" customHeight="1">
      <c r="A121" s="322" t="str">
        <f>'3'!A129</f>
        <v xml:space="preserve">, </v>
      </c>
      <c r="B121" s="322" t="str">
        <f>'3'!A130</f>
        <v xml:space="preserve">, </v>
      </c>
      <c r="C121" s="322" t="str">
        <f>'3'!A131</f>
        <v xml:space="preserve">, </v>
      </c>
    </row>
    <row r="122" spans="1:3" ht="22.5" customHeight="1">
      <c r="A122" s="322">
        <f>'3'!C129</f>
        <v>0</v>
      </c>
      <c r="B122" s="322">
        <f>'3'!C130</f>
        <v>0</v>
      </c>
      <c r="C122" s="322">
        <f>'3'!C131</f>
        <v>0</v>
      </c>
    </row>
    <row r="123" spans="1:3" ht="26.1" customHeight="1">
      <c r="A123" s="322"/>
      <c r="B123" s="322"/>
      <c r="C123" s="322"/>
    </row>
    <row r="124" spans="1:3" ht="27.75" customHeight="1">
      <c r="A124" s="322" t="str">
        <f>'3'!A132</f>
        <v xml:space="preserve">, </v>
      </c>
      <c r="B124" s="322" t="str">
        <f>'3'!A133</f>
        <v xml:space="preserve">, </v>
      </c>
      <c r="C124" s="322" t="str">
        <f>'3'!A134</f>
        <v xml:space="preserve">, </v>
      </c>
    </row>
    <row r="125" spans="1:3" ht="22.5" customHeight="1">
      <c r="A125" s="322">
        <f>'3'!C132</f>
        <v>0</v>
      </c>
      <c r="B125" s="322">
        <f>'3'!C133</f>
        <v>0</v>
      </c>
      <c r="C125" s="322">
        <f>'3'!C134</f>
        <v>0</v>
      </c>
    </row>
    <row r="126" spans="1:3" ht="26.1" customHeight="1">
      <c r="A126" s="322"/>
      <c r="B126" s="322"/>
      <c r="C126" s="322"/>
    </row>
    <row r="127" spans="1:3" ht="27.75" customHeight="1">
      <c r="A127" s="322" t="str">
        <f>'3'!A135</f>
        <v xml:space="preserve">, </v>
      </c>
      <c r="B127" s="322" t="str">
        <f>'3'!A136</f>
        <v xml:space="preserve">, </v>
      </c>
      <c r="C127" s="322" t="str">
        <f>'3'!A137</f>
        <v xml:space="preserve">, </v>
      </c>
    </row>
    <row r="128" spans="1:3" ht="22.5" customHeight="1">
      <c r="A128" s="322">
        <f>'3'!C135</f>
        <v>0</v>
      </c>
      <c r="B128" s="322">
        <f>'3'!C136</f>
        <v>0</v>
      </c>
      <c r="C128" s="322">
        <f>'3'!C137</f>
        <v>0</v>
      </c>
    </row>
    <row r="129" spans="1:3" ht="26.1" customHeight="1">
      <c r="A129" s="322"/>
      <c r="B129" s="322"/>
      <c r="C129" s="322"/>
    </row>
    <row r="130" spans="1:3" ht="27.75" customHeight="1">
      <c r="A130" s="322" t="str">
        <f>'3'!A138</f>
        <v xml:space="preserve">, </v>
      </c>
      <c r="B130" s="322" t="str">
        <f>'3'!A139</f>
        <v xml:space="preserve">, </v>
      </c>
      <c r="C130" s="322" t="str">
        <f>'3'!A140</f>
        <v xml:space="preserve">, </v>
      </c>
    </row>
    <row r="131" spans="1:3" ht="22.5" customHeight="1">
      <c r="A131" s="322">
        <f>'3'!C138</f>
        <v>0</v>
      </c>
      <c r="B131" s="322">
        <f>'3'!C139</f>
        <v>0</v>
      </c>
      <c r="C131" s="322">
        <f>'3'!C140</f>
        <v>0</v>
      </c>
    </row>
    <row r="132" spans="1:3" ht="4.5" customHeight="1">
      <c r="A132" s="322"/>
      <c r="B132" s="322"/>
      <c r="C132" s="322"/>
    </row>
    <row r="133" spans="1:3" ht="27.75" customHeight="1">
      <c r="A133" s="322" t="str">
        <f>'3'!A141</f>
        <v xml:space="preserve">, </v>
      </c>
      <c r="B133" s="322" t="str">
        <f>'3'!A142</f>
        <v xml:space="preserve">, </v>
      </c>
      <c r="C133" s="322" t="str">
        <f>'3'!A143</f>
        <v xml:space="preserve">, </v>
      </c>
    </row>
    <row r="134" spans="1:3" ht="22.5" customHeight="1">
      <c r="A134" s="322">
        <f>'3'!C141</f>
        <v>0</v>
      </c>
      <c r="B134" s="322">
        <f>'3'!C142</f>
        <v>0</v>
      </c>
      <c r="C134" s="322">
        <f>'3'!C143</f>
        <v>0</v>
      </c>
    </row>
    <row r="135" spans="1:3" ht="26.1" customHeight="1">
      <c r="A135" s="322"/>
      <c r="B135" s="322"/>
      <c r="C135" s="322"/>
    </row>
    <row r="136" spans="1:3" ht="27.75" customHeight="1">
      <c r="A136" s="322" t="str">
        <f>'3'!A144</f>
        <v xml:space="preserve">, </v>
      </c>
      <c r="B136" s="322" t="str">
        <f>'3'!A145</f>
        <v xml:space="preserve">, </v>
      </c>
      <c r="C136" s="322" t="str">
        <f>'3'!A146</f>
        <v xml:space="preserve">, </v>
      </c>
    </row>
    <row r="137" spans="1:3" ht="22.5" customHeight="1">
      <c r="A137" s="322">
        <f>'3'!C144</f>
        <v>0</v>
      </c>
      <c r="B137" s="322">
        <f>'3'!C145</f>
        <v>0</v>
      </c>
      <c r="C137" s="322">
        <f>'3'!C146</f>
        <v>0</v>
      </c>
    </row>
    <row r="138" spans="1:3" ht="26.1" customHeight="1">
      <c r="A138" s="322"/>
      <c r="B138" s="322"/>
      <c r="C138" s="322"/>
    </row>
    <row r="139" spans="1:3" ht="27.75" customHeight="1">
      <c r="A139" s="322" t="str">
        <f>'3'!A147</f>
        <v xml:space="preserve">, </v>
      </c>
      <c r="B139" s="322" t="str">
        <f>'3'!A148</f>
        <v xml:space="preserve">, </v>
      </c>
      <c r="C139" s="322" t="str">
        <f>'3'!A149</f>
        <v xml:space="preserve">, </v>
      </c>
    </row>
    <row r="140" spans="1:3" ht="22.5" customHeight="1">
      <c r="A140" s="322">
        <f>'3'!C147</f>
        <v>0</v>
      </c>
      <c r="B140" s="322">
        <f>'3'!C148</f>
        <v>0</v>
      </c>
      <c r="C140" s="322">
        <f>'3'!C149</f>
        <v>0</v>
      </c>
    </row>
    <row r="141" spans="1:3" ht="26.1" customHeight="1">
      <c r="A141" s="322"/>
      <c r="B141" s="322"/>
      <c r="C141" s="322"/>
    </row>
    <row r="142" spans="1:3" ht="27.75" customHeight="1">
      <c r="A142" s="322" t="str">
        <f>'3'!A150</f>
        <v xml:space="preserve">, </v>
      </c>
      <c r="B142" s="322" t="str">
        <f>'3'!A151</f>
        <v xml:space="preserve">, </v>
      </c>
      <c r="C142" s="322" t="str">
        <f>'3'!A152</f>
        <v xml:space="preserve">, </v>
      </c>
    </row>
    <row r="143" spans="1:3" ht="22.5" customHeight="1">
      <c r="A143" s="322">
        <f>'3'!C150</f>
        <v>0</v>
      </c>
      <c r="B143" s="322">
        <f>'3'!C151</f>
        <v>0</v>
      </c>
      <c r="C143" s="322">
        <f>'3'!C152</f>
        <v>0</v>
      </c>
    </row>
    <row r="144" spans="1:3" ht="26.1" customHeight="1">
      <c r="A144" s="322"/>
      <c r="B144" s="322"/>
      <c r="C144" s="322"/>
    </row>
    <row r="145" spans="1:3" ht="27.75" customHeight="1">
      <c r="A145" s="322" t="str">
        <f>'3'!A153</f>
        <v xml:space="preserve">, </v>
      </c>
      <c r="B145" s="322" t="str">
        <f>'3'!A154</f>
        <v xml:space="preserve">, </v>
      </c>
      <c r="C145" s="322" t="str">
        <f>'3'!A155</f>
        <v xml:space="preserve">, </v>
      </c>
    </row>
    <row r="146" spans="1:3" ht="22.5" customHeight="1">
      <c r="A146" s="322">
        <f>'3'!C153</f>
        <v>0</v>
      </c>
      <c r="B146" s="322">
        <f>'3'!C154</f>
        <v>0</v>
      </c>
      <c r="C146" s="322">
        <f>'3'!C155</f>
        <v>0</v>
      </c>
    </row>
    <row r="147" spans="1:3" ht="26.1" customHeight="1">
      <c r="A147" s="322"/>
      <c r="B147" s="322"/>
      <c r="C147" s="322"/>
    </row>
    <row r="148" spans="1:3" ht="27.75" customHeight="1">
      <c r="A148" s="322" t="str">
        <f>'3'!A156</f>
        <v xml:space="preserve">, </v>
      </c>
      <c r="B148" s="322" t="str">
        <f>'3'!A157</f>
        <v xml:space="preserve">, </v>
      </c>
      <c r="C148" s="322" t="str">
        <f>'3'!A158</f>
        <v xml:space="preserve">, </v>
      </c>
    </row>
    <row r="149" spans="1:3" ht="22.5" customHeight="1">
      <c r="A149" s="322">
        <f>'3'!C156</f>
        <v>0</v>
      </c>
      <c r="B149" s="322">
        <f>'3'!C157</f>
        <v>0</v>
      </c>
      <c r="C149" s="322">
        <f>'3'!C158</f>
        <v>0</v>
      </c>
    </row>
    <row r="150" spans="1:3" ht="26.1" customHeight="1">
      <c r="A150" s="322"/>
      <c r="B150" s="322"/>
      <c r="C150" s="322"/>
    </row>
    <row r="151" spans="1:3" ht="27.75" customHeight="1">
      <c r="A151" s="322" t="str">
        <f>'3'!A159</f>
        <v xml:space="preserve">, </v>
      </c>
      <c r="B151" s="322" t="str">
        <f>'3'!A160</f>
        <v xml:space="preserve">, </v>
      </c>
      <c r="C151" s="322" t="str">
        <f>'3'!A161</f>
        <v xml:space="preserve">, </v>
      </c>
    </row>
    <row r="152" spans="1:3" ht="22.5" customHeight="1">
      <c r="A152" s="322">
        <f>'3'!C159</f>
        <v>0</v>
      </c>
      <c r="B152" s="322">
        <f>'3'!C160</f>
        <v>0</v>
      </c>
      <c r="C152" s="322">
        <f>'3'!C161</f>
        <v>0</v>
      </c>
    </row>
    <row r="153" spans="1:3" ht="26.1" customHeight="1">
      <c r="A153" s="322"/>
      <c r="B153" s="322"/>
      <c r="C153" s="322"/>
    </row>
    <row r="154" spans="1:3" ht="27.75" customHeight="1">
      <c r="A154" s="322" t="str">
        <f>'3'!A162</f>
        <v xml:space="preserve">, </v>
      </c>
      <c r="B154" s="322" t="str">
        <f>'3'!A163</f>
        <v xml:space="preserve">, </v>
      </c>
      <c r="C154" s="322" t="str">
        <f>'3'!A164</f>
        <v xml:space="preserve">, </v>
      </c>
    </row>
    <row r="155" spans="1:3" ht="22.5" customHeight="1">
      <c r="A155" s="322">
        <f>'3'!C162</f>
        <v>0</v>
      </c>
      <c r="B155" s="322">
        <f>'3'!C163</f>
        <v>0</v>
      </c>
      <c r="C155" s="322">
        <f>'3'!C164</f>
        <v>0</v>
      </c>
    </row>
    <row r="156" spans="1:3" ht="26.1" customHeight="1">
      <c r="A156" s="322"/>
      <c r="B156" s="322"/>
      <c r="C156" s="322"/>
    </row>
    <row r="157" spans="1:3" ht="27.75" customHeight="1">
      <c r="A157" s="322" t="str">
        <f>'3'!A165</f>
        <v xml:space="preserve">, </v>
      </c>
      <c r="B157" s="322" t="str">
        <f>'3'!A166</f>
        <v xml:space="preserve">, </v>
      </c>
      <c r="C157" s="322" t="str">
        <f>'3'!A167</f>
        <v xml:space="preserve">, </v>
      </c>
    </row>
    <row r="158" spans="1:3" ht="22.5" customHeight="1">
      <c r="A158" s="322">
        <f>'3'!C165</f>
        <v>0</v>
      </c>
      <c r="B158" s="322">
        <f>'3'!C166</f>
        <v>0</v>
      </c>
      <c r="C158" s="322">
        <f>'3'!C167</f>
        <v>0</v>
      </c>
    </row>
    <row r="159" spans="1:3" ht="26.1" customHeight="1">
      <c r="A159" s="322"/>
      <c r="B159" s="322"/>
      <c r="C159" s="322"/>
    </row>
    <row r="160" spans="1:3" ht="27.75" customHeight="1">
      <c r="A160" s="322" t="str">
        <f>'3'!A168</f>
        <v xml:space="preserve">, </v>
      </c>
      <c r="B160" s="322" t="str">
        <f>'3'!A169</f>
        <v xml:space="preserve">, </v>
      </c>
      <c r="C160" s="322" t="str">
        <f>'3'!A170</f>
        <v xml:space="preserve">, </v>
      </c>
    </row>
    <row r="161" spans="1:3" ht="22.5" customHeight="1">
      <c r="A161" s="322">
        <f>'3'!C168</f>
        <v>0</v>
      </c>
      <c r="B161" s="322">
        <f>'3'!C169</f>
        <v>0</v>
      </c>
      <c r="C161" s="322">
        <f>'3'!C170</f>
        <v>0</v>
      </c>
    </row>
    <row r="162" spans="1:3" ht="26.1" customHeight="1">
      <c r="A162" s="322"/>
      <c r="B162" s="322"/>
      <c r="C162" s="322"/>
    </row>
    <row r="163" spans="1:3" ht="27.75" customHeight="1">
      <c r="A163" s="322" t="str">
        <f>'3'!A171</f>
        <v xml:space="preserve">, </v>
      </c>
      <c r="B163" s="322" t="str">
        <f>'3'!A172</f>
        <v xml:space="preserve">, </v>
      </c>
      <c r="C163" s="322" t="str">
        <f>'3'!A173</f>
        <v xml:space="preserve">, </v>
      </c>
    </row>
    <row r="164" spans="1:3" ht="22.5" customHeight="1">
      <c r="A164" s="322">
        <f>'3'!C171</f>
        <v>0</v>
      </c>
      <c r="B164" s="322">
        <f>'3'!C172</f>
        <v>0</v>
      </c>
      <c r="C164" s="322">
        <f>'3'!C173</f>
        <v>0</v>
      </c>
    </row>
    <row r="165" spans="1:3" ht="4.5" customHeight="1">
      <c r="A165" s="322"/>
      <c r="B165" s="322"/>
      <c r="C165" s="322"/>
    </row>
    <row r="166" spans="1:3" ht="27.75" customHeight="1">
      <c r="A166" s="322" t="str">
        <f>'3'!A174</f>
        <v xml:space="preserve">, </v>
      </c>
      <c r="B166" s="322" t="str">
        <f>'3'!A175</f>
        <v xml:space="preserve">, </v>
      </c>
      <c r="C166" s="322" t="str">
        <f>'3'!A176</f>
        <v xml:space="preserve">, </v>
      </c>
    </row>
    <row r="167" spans="1:3" ht="22.5" customHeight="1">
      <c r="A167" s="322">
        <f>'3'!C174</f>
        <v>0</v>
      </c>
      <c r="B167" s="322">
        <f>'3'!C175</f>
        <v>0</v>
      </c>
      <c r="C167" s="322">
        <f>'3'!C176</f>
        <v>0</v>
      </c>
    </row>
    <row r="168" spans="1:3" ht="26.1" customHeight="1">
      <c r="A168" s="322"/>
      <c r="B168" s="322"/>
      <c r="C168" s="322"/>
    </row>
    <row r="169" spans="1:3" ht="27.75" customHeight="1">
      <c r="A169" s="322" t="str">
        <f>'3'!A177</f>
        <v xml:space="preserve">, </v>
      </c>
      <c r="B169" s="322" t="str">
        <f>'3'!A178</f>
        <v xml:space="preserve">, </v>
      </c>
      <c r="C169" s="322" t="str">
        <f>'3'!A179</f>
        <v xml:space="preserve">, </v>
      </c>
    </row>
    <row r="170" spans="1:3" ht="22.5" customHeight="1">
      <c r="A170" s="322">
        <f>'3'!C177</f>
        <v>0</v>
      </c>
      <c r="B170" s="322">
        <f>'3'!C178</f>
        <v>0</v>
      </c>
      <c r="C170" s="322">
        <f>'3'!C179</f>
        <v>0</v>
      </c>
    </row>
    <row r="171" spans="1:3" ht="26.1" customHeight="1">
      <c r="A171" s="322"/>
      <c r="B171" s="322"/>
      <c r="C171" s="322"/>
    </row>
    <row r="172" spans="1:3" ht="27.75" customHeight="1">
      <c r="A172" s="322" t="str">
        <f>'3'!A180</f>
        <v xml:space="preserve">, </v>
      </c>
      <c r="B172" s="322" t="str">
        <f>'3'!A181</f>
        <v xml:space="preserve">, </v>
      </c>
      <c r="C172" s="322" t="str">
        <f>'3'!A182</f>
        <v xml:space="preserve">, </v>
      </c>
    </row>
    <row r="173" spans="1:3" ht="22.5" customHeight="1">
      <c r="A173" s="322">
        <f>'3'!C180</f>
        <v>0</v>
      </c>
      <c r="B173" s="322">
        <f>'3'!C181</f>
        <v>0</v>
      </c>
      <c r="C173" s="322">
        <f>'3'!C182</f>
        <v>0</v>
      </c>
    </row>
    <row r="174" spans="1:3" ht="26.1" customHeight="1">
      <c r="A174" s="322"/>
      <c r="B174" s="322"/>
      <c r="C174" s="322"/>
    </row>
    <row r="175" spans="1:3" ht="27.75" customHeight="1">
      <c r="A175" s="322" t="str">
        <f>'3'!A183</f>
        <v xml:space="preserve">, </v>
      </c>
      <c r="B175" s="322" t="str">
        <f>'3'!A184</f>
        <v xml:space="preserve">, </v>
      </c>
      <c r="C175" s="322" t="str">
        <f>'3'!A185</f>
        <v xml:space="preserve">, </v>
      </c>
    </row>
    <row r="176" spans="1:3" ht="22.5" customHeight="1">
      <c r="A176" s="322">
        <f>'3'!C183</f>
        <v>0</v>
      </c>
      <c r="B176" s="322">
        <f>'3'!C184</f>
        <v>0</v>
      </c>
      <c r="C176" s="322">
        <f>'3'!C185</f>
        <v>0</v>
      </c>
    </row>
    <row r="177" spans="1:3" ht="26.1" customHeight="1">
      <c r="A177" s="322"/>
      <c r="B177" s="322"/>
      <c r="C177" s="322"/>
    </row>
    <row r="178" spans="1:3" ht="27.75" customHeight="1">
      <c r="A178" s="322" t="str">
        <f>'3'!A186</f>
        <v xml:space="preserve">, </v>
      </c>
      <c r="B178" s="322" t="str">
        <f>'3'!A187</f>
        <v xml:space="preserve">, </v>
      </c>
      <c r="C178" s="322" t="str">
        <f>'3'!A188</f>
        <v xml:space="preserve">, </v>
      </c>
    </row>
    <row r="179" spans="1:3" ht="22.5" customHeight="1">
      <c r="A179" s="322">
        <f>'3'!C186</f>
        <v>0</v>
      </c>
      <c r="B179" s="322">
        <f>'3'!C187</f>
        <v>0</v>
      </c>
      <c r="C179" s="322">
        <f>'3'!C188</f>
        <v>0</v>
      </c>
    </row>
    <row r="180" spans="1:3" ht="26.1" customHeight="1">
      <c r="A180" s="322"/>
      <c r="B180" s="322"/>
      <c r="C180" s="322"/>
    </row>
    <row r="181" spans="1:3" ht="27.75" customHeight="1">
      <c r="A181" s="322" t="str">
        <f>'3'!A189</f>
        <v xml:space="preserve">, </v>
      </c>
      <c r="B181" s="322" t="str">
        <f>'3'!A190</f>
        <v xml:space="preserve">, </v>
      </c>
      <c r="C181" s="322" t="str">
        <f>'3'!A191</f>
        <v xml:space="preserve">, </v>
      </c>
    </row>
    <row r="182" spans="1:3" ht="22.5" customHeight="1">
      <c r="A182" s="322">
        <f>'3'!C189</f>
        <v>0</v>
      </c>
      <c r="B182" s="322">
        <f>'3'!C190</f>
        <v>0</v>
      </c>
      <c r="C182" s="322">
        <f>'3'!C191</f>
        <v>0</v>
      </c>
    </row>
    <row r="183" spans="1:3" ht="26.1" customHeight="1">
      <c r="A183" s="322"/>
      <c r="B183" s="322"/>
      <c r="C183" s="322"/>
    </row>
    <row r="184" spans="1:3" ht="27.75" customHeight="1">
      <c r="A184" s="322" t="str">
        <f>'3'!A192</f>
        <v xml:space="preserve">, </v>
      </c>
      <c r="B184" s="322" t="str">
        <f>'3'!A193</f>
        <v xml:space="preserve">, </v>
      </c>
      <c r="C184" s="322" t="str">
        <f>'3'!A194</f>
        <v xml:space="preserve">, </v>
      </c>
    </row>
    <row r="185" spans="1:3" ht="22.5" customHeight="1">
      <c r="A185" s="322">
        <f>'3'!C192</f>
        <v>0</v>
      </c>
      <c r="B185" s="322">
        <f>'3'!C193</f>
        <v>0</v>
      </c>
      <c r="C185" s="322">
        <f>'3'!C194</f>
        <v>0</v>
      </c>
    </row>
    <row r="186" spans="1:3" ht="26.1" customHeight="1">
      <c r="A186" s="322"/>
      <c r="B186" s="322"/>
      <c r="C186" s="322"/>
    </row>
    <row r="187" spans="1:3" ht="27.75" customHeight="1">
      <c r="A187" s="322" t="str">
        <f>'3'!A195</f>
        <v xml:space="preserve">, </v>
      </c>
      <c r="B187" s="322" t="str">
        <f>'3'!A196</f>
        <v xml:space="preserve">, </v>
      </c>
      <c r="C187" s="322" t="str">
        <f>'3'!A197</f>
        <v xml:space="preserve">, </v>
      </c>
    </row>
    <row r="188" spans="1:3" ht="22.5" customHeight="1">
      <c r="A188" s="322">
        <f>'3'!C195</f>
        <v>0</v>
      </c>
      <c r="B188" s="322">
        <f>'3'!C196</f>
        <v>0</v>
      </c>
      <c r="C188" s="322">
        <f>'3'!C197</f>
        <v>0</v>
      </c>
    </row>
    <row r="189" spans="1:3" ht="26.1" customHeight="1">
      <c r="A189" s="322"/>
      <c r="B189" s="322"/>
      <c r="C189" s="322"/>
    </row>
    <row r="190" spans="1:3" ht="27.75" customHeight="1">
      <c r="A190" s="322" t="str">
        <f>'3'!A198</f>
        <v xml:space="preserve">, </v>
      </c>
      <c r="B190" s="322">
        <f>'3'!A199</f>
        <v>0</v>
      </c>
      <c r="C190" s="322">
        <f>'3'!A200</f>
        <v>0</v>
      </c>
    </row>
    <row r="191" spans="1:3" ht="22.5" customHeight="1">
      <c r="A191" s="322">
        <f>'3'!C198</f>
        <v>0</v>
      </c>
      <c r="B191" s="322">
        <f>'3'!C199</f>
        <v>0</v>
      </c>
      <c r="C191" s="322">
        <f>'3'!C200</f>
        <v>0</v>
      </c>
    </row>
    <row r="192" spans="1:3" ht="26.1" customHeight="1">
      <c r="A192" s="322"/>
      <c r="B192" s="322"/>
      <c r="C192" s="322"/>
    </row>
    <row r="193" spans="1:3" ht="27.75" customHeight="1">
      <c r="A193" s="322">
        <f>'3'!A201</f>
        <v>0</v>
      </c>
      <c r="B193" s="322">
        <f>'3'!A202</f>
        <v>0</v>
      </c>
      <c r="C193" s="322">
        <f>'3'!A203</f>
        <v>0</v>
      </c>
    </row>
    <row r="194" spans="1:3" ht="22.5" customHeight="1">
      <c r="A194" s="322">
        <f>'3'!C201</f>
        <v>0</v>
      </c>
      <c r="B194" s="322">
        <f>'3'!C202</f>
        <v>0</v>
      </c>
      <c r="C194" s="322">
        <f>'3'!C203</f>
        <v>0</v>
      </c>
    </row>
    <row r="195" spans="1:3" ht="26.1" customHeight="1">
      <c r="A195" s="322"/>
      <c r="B195" s="322"/>
      <c r="C195" s="322"/>
    </row>
    <row r="196" spans="1:3" ht="27.75" customHeight="1">
      <c r="A196" s="322">
        <f>'3'!A204</f>
        <v>0</v>
      </c>
      <c r="B196" s="322">
        <f>'3'!A205</f>
        <v>0</v>
      </c>
      <c r="C196" s="322">
        <f>'3'!A206</f>
        <v>0</v>
      </c>
    </row>
    <row r="197" spans="1:3" ht="22.5" customHeight="1">
      <c r="A197" s="322">
        <f>'3'!C204</f>
        <v>0</v>
      </c>
      <c r="B197" s="322">
        <f>'3'!C205</f>
        <v>0</v>
      </c>
      <c r="C197" s="322">
        <f>'3'!C206</f>
        <v>0</v>
      </c>
    </row>
    <row r="198" spans="1:3" ht="4.5" customHeight="1">
      <c r="A198" s="322"/>
      <c r="B198" s="322"/>
      <c r="C198" s="322"/>
    </row>
  </sheetData>
  <sheetProtection algorithmName="SHA-512" hashValue="uT+9DT6q4qU0xecmNfd2NspjO9fB6u6zbZDVm3Nr7/hqdiZcuyc5E3heEULFjbeIXd0PGRQvz7kQBTiRKu8UDg==" saltValue="WUuXrxk6yX7Qwl565RAqPw==" spinCount="100000" sheet="1" selectLockedCells="1" selectUnlockedCells="1"/>
  <phoneticPr fontId="2" type="noConversion"/>
  <pageMargins left="0" right="0" top="0" bottom="0" header="0" footer="0"/>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45"/>
  <sheetViews>
    <sheetView showGridLines="0" zoomScaleNormal="100" workbookViewId="0">
      <selection activeCell="C16" sqref="C16"/>
    </sheetView>
  </sheetViews>
  <sheetFormatPr defaultColWidth="9.140625" defaultRowHeight="12.75"/>
  <cols>
    <col min="1" max="1" width="28.42578125" style="169" customWidth="1"/>
    <col min="2" max="2" width="12" style="169" bestFit="1" customWidth="1"/>
    <col min="3" max="3" width="33.5703125" style="169" customWidth="1"/>
    <col min="4" max="4" width="13.28515625" style="220" bestFit="1" customWidth="1"/>
    <col min="5" max="5" width="15" style="169" customWidth="1"/>
    <col min="6" max="6" width="13.42578125" style="169" bestFit="1" customWidth="1"/>
    <col min="7" max="7" width="22.85546875" style="169" bestFit="1" customWidth="1"/>
    <col min="8" max="16384" width="9.140625" style="169"/>
  </cols>
  <sheetData>
    <row r="1" spans="1:13" s="142" customFormat="1">
      <c r="D1" s="132"/>
    </row>
    <row r="2" spans="1:13" s="217" customFormat="1" ht="25.5">
      <c r="A2" s="579" t="s">
        <v>284</v>
      </c>
      <c r="B2" s="579"/>
      <c r="C2" s="579"/>
      <c r="D2" s="579"/>
      <c r="E2" s="143">
        <f>('User Information'!U2)</f>
        <v>0</v>
      </c>
      <c r="L2" s="221" t="s">
        <v>165</v>
      </c>
      <c r="M2" s="221" t="s">
        <v>265</v>
      </c>
    </row>
    <row r="3" spans="1:13" s="217" customFormat="1" ht="25.5">
      <c r="A3" s="579" t="s">
        <v>118</v>
      </c>
      <c r="B3" s="579"/>
      <c r="C3" s="579"/>
      <c r="D3" s="579"/>
      <c r="L3" s="221" t="s">
        <v>270</v>
      </c>
      <c r="M3" s="221" t="s">
        <v>271</v>
      </c>
    </row>
    <row r="4" spans="1:13" s="142" customFormat="1" ht="23.25">
      <c r="A4" s="144"/>
      <c r="D4" s="132"/>
    </row>
    <row r="5" spans="1:13" s="142" customFormat="1">
      <c r="D5" s="132"/>
    </row>
    <row r="6" spans="1:13" s="148" customFormat="1">
      <c r="A6" s="145" t="s">
        <v>124</v>
      </c>
      <c r="B6" s="146" t="s">
        <v>283</v>
      </c>
      <c r="C6" s="146"/>
      <c r="D6" s="147"/>
    </row>
    <row r="7" spans="1:13" s="148" customFormat="1">
      <c r="A7" s="145"/>
      <c r="D7" s="147"/>
    </row>
    <row r="8" spans="1:13" s="148" customFormat="1">
      <c r="A8" s="145"/>
      <c r="D8" s="147"/>
    </row>
    <row r="9" spans="1:13" s="148" customFormat="1">
      <c r="A9" s="145" t="s">
        <v>119</v>
      </c>
      <c r="B9" s="581" t="s">
        <v>270</v>
      </c>
      <c r="C9" s="581"/>
      <c r="D9" s="147" t="s">
        <v>162</v>
      </c>
      <c r="E9" s="148" t="str">
        <f>IF(ISBLANK(B9)," ",VLOOKUP(B9,$L$2:$M$4,2,FALSE))</f>
        <v>(213) 241-2229</v>
      </c>
    </row>
    <row r="10" spans="1:13" s="148" customFormat="1">
      <c r="A10" s="145"/>
      <c r="D10" s="147"/>
    </row>
    <row r="11" spans="1:13" s="148" customFormat="1">
      <c r="A11" s="145" t="s">
        <v>120</v>
      </c>
      <c r="B11" s="219"/>
      <c r="C11" s="146"/>
      <c r="D11" s="147"/>
    </row>
    <row r="12" spans="1:13" s="148" customFormat="1">
      <c r="A12" s="145"/>
      <c r="D12" s="147"/>
    </row>
    <row r="13" spans="1:13" s="148" customFormat="1">
      <c r="A13" s="145" t="s">
        <v>131</v>
      </c>
      <c r="B13" s="149" t="s">
        <v>267</v>
      </c>
      <c r="C13" s="219">
        <f>SUM('User Information'!X11)</f>
        <v>0</v>
      </c>
    </row>
    <row r="14" spans="1:13" s="148" customFormat="1">
      <c r="A14" s="145"/>
      <c r="B14" s="150"/>
      <c r="C14" s="145"/>
    </row>
    <row r="15" spans="1:13" s="148" customFormat="1">
      <c r="A15" s="145" t="s">
        <v>40</v>
      </c>
      <c r="B15" s="149"/>
      <c r="C15" s="219"/>
    </row>
    <row r="16" spans="1:13" s="148" customFormat="1">
      <c r="A16" s="145"/>
      <c r="D16" s="147"/>
    </row>
    <row r="17" spans="1:10" s="148" customFormat="1">
      <c r="A17" s="145" t="s">
        <v>121</v>
      </c>
      <c r="B17" s="581">
        <f>('User Information'!F4)</f>
        <v>0</v>
      </c>
      <c r="C17" s="581"/>
    </row>
    <row r="18" spans="1:10" s="148" customFormat="1">
      <c r="A18" s="145"/>
      <c r="C18" s="147"/>
    </row>
    <row r="19" spans="1:10" s="148" customFormat="1">
      <c r="A19" s="145" t="s">
        <v>170</v>
      </c>
      <c r="B19" s="151">
        <f>('User Information'!F6)</f>
        <v>0</v>
      </c>
      <c r="C19" s="152"/>
    </row>
    <row r="20" spans="1:10" s="148" customFormat="1">
      <c r="A20" s="145"/>
      <c r="C20" s="147"/>
    </row>
    <row r="21" spans="1:10" s="148" customFormat="1">
      <c r="A21" s="145" t="s">
        <v>171</v>
      </c>
      <c r="B21" s="581" t="s">
        <v>266</v>
      </c>
      <c r="C21" s="581"/>
    </row>
    <row r="22" spans="1:10" s="148" customFormat="1">
      <c r="A22" s="145"/>
      <c r="C22" s="147"/>
    </row>
    <row r="23" spans="1:10" s="148" customFormat="1">
      <c r="A23" s="145" t="s">
        <v>129</v>
      </c>
      <c r="B23" s="219">
        <f>('User Information'!Y11)</f>
        <v>0</v>
      </c>
      <c r="C23" s="146"/>
      <c r="D23" s="147"/>
    </row>
    <row r="24" spans="1:10" s="142" customFormat="1">
      <c r="A24" s="153"/>
      <c r="D24" s="132"/>
    </row>
    <row r="25" spans="1:10" s="142" customFormat="1">
      <c r="A25" s="153"/>
      <c r="D25" s="132"/>
    </row>
    <row r="26" spans="1:10" s="142" customFormat="1" ht="13.5" thickBot="1">
      <c r="A26" s="154"/>
      <c r="D26" s="132"/>
    </row>
    <row r="27" spans="1:10" s="142" customFormat="1" ht="51.75" thickBot="1">
      <c r="A27" s="131" t="s">
        <v>122</v>
      </c>
      <c r="B27" s="131" t="s">
        <v>7</v>
      </c>
      <c r="C27" s="131" t="s">
        <v>8</v>
      </c>
      <c r="D27" s="131" t="s">
        <v>99</v>
      </c>
      <c r="E27" s="131" t="s">
        <v>114</v>
      </c>
      <c r="F27" s="131" t="s">
        <v>123</v>
      </c>
      <c r="G27" s="131" t="s">
        <v>178</v>
      </c>
    </row>
    <row r="28" spans="1:10" s="142" customFormat="1">
      <c r="A28" s="155" t="str">
        <f>('User Information'!L11)</f>
        <v>Kyocera DuraXV Extreme + With Camera</v>
      </c>
      <c r="B28" s="155">
        <f>('User Information'!G11)</f>
        <v>0</v>
      </c>
      <c r="C28" s="156" t="str">
        <f>('User Information'!H11)</f>
        <v>Unlimited Voice Plan</v>
      </c>
      <c r="D28" s="157" t="str">
        <f>('User Information'!AE11)</f>
        <v xml:space="preserve">75922
</v>
      </c>
      <c r="E28" s="158">
        <f>('User Information'!I11)</f>
        <v>0</v>
      </c>
      <c r="F28" s="159">
        <f>('User Information'!K11)</f>
        <v>0</v>
      </c>
      <c r="G28" s="157" t="str">
        <f>('User Information'!J11)</f>
        <v>NONE</v>
      </c>
      <c r="H28" s="132"/>
      <c r="I28" s="132"/>
      <c r="J28" s="132"/>
    </row>
    <row r="29" spans="1:10" s="142" customFormat="1">
      <c r="A29" s="155">
        <f>('User Information'!L12)</f>
        <v>0</v>
      </c>
      <c r="B29" s="155">
        <f>('User Information'!G12)</f>
        <v>0</v>
      </c>
      <c r="C29" s="160">
        <f>('User Information'!H12)</f>
        <v>0</v>
      </c>
      <c r="D29" s="157" t="e">
        <f>('User Information'!AE12)</f>
        <v>#N/A</v>
      </c>
      <c r="E29" s="161">
        <f>('User Information'!I12)</f>
        <v>0</v>
      </c>
      <c r="F29" s="162">
        <f>('User Information'!K12)</f>
        <v>0</v>
      </c>
      <c r="G29" s="157">
        <f>('User Information'!J12)</f>
        <v>0</v>
      </c>
      <c r="H29" s="132"/>
      <c r="I29" s="132"/>
      <c r="J29" s="132"/>
    </row>
    <row r="30" spans="1:10" s="142" customFormat="1">
      <c r="A30" s="155">
        <f>('User Information'!L13)</f>
        <v>0</v>
      </c>
      <c r="B30" s="155">
        <f>('User Information'!G13)</f>
        <v>0</v>
      </c>
      <c r="C30" s="160">
        <f>('User Information'!H13)</f>
        <v>0</v>
      </c>
      <c r="D30" s="157" t="e">
        <f>('User Information'!AE13)</f>
        <v>#N/A</v>
      </c>
      <c r="E30" s="161">
        <f>('User Information'!I13)</f>
        <v>0</v>
      </c>
      <c r="F30" s="162">
        <f>('User Information'!K13)</f>
        <v>0</v>
      </c>
      <c r="G30" s="157">
        <f>('User Information'!J13)</f>
        <v>0</v>
      </c>
      <c r="H30" s="132"/>
      <c r="I30" s="132"/>
      <c r="J30" s="132"/>
    </row>
    <row r="31" spans="1:10" s="142" customFormat="1">
      <c r="A31" s="155">
        <f>('User Information'!L14)</f>
        <v>0</v>
      </c>
      <c r="B31" s="155">
        <f>('User Information'!G14)</f>
        <v>0</v>
      </c>
      <c r="C31" s="160">
        <f>('User Information'!H14)</f>
        <v>0</v>
      </c>
      <c r="D31" s="157" t="e">
        <f>('User Information'!AE14)</f>
        <v>#N/A</v>
      </c>
      <c r="E31" s="161">
        <f>('User Information'!I14)</f>
        <v>0</v>
      </c>
      <c r="F31" s="162">
        <f>('User Information'!K14)</f>
        <v>0</v>
      </c>
      <c r="G31" s="157">
        <f>('User Information'!J14)</f>
        <v>0</v>
      </c>
      <c r="H31" s="132"/>
      <c r="I31" s="132"/>
      <c r="J31" s="132"/>
    </row>
    <row r="32" spans="1:10" s="142" customFormat="1">
      <c r="A32" s="155">
        <f>('User Information'!L15)</f>
        <v>0</v>
      </c>
      <c r="B32" s="155">
        <f>('User Information'!G15)</f>
        <v>0</v>
      </c>
      <c r="C32" s="160">
        <f>('User Information'!H15)</f>
        <v>0</v>
      </c>
      <c r="D32" s="157" t="e">
        <f>('User Information'!AE15)</f>
        <v>#N/A</v>
      </c>
      <c r="E32" s="161">
        <f>('User Information'!I15)</f>
        <v>0</v>
      </c>
      <c r="F32" s="162">
        <f>('User Information'!K15)</f>
        <v>0</v>
      </c>
      <c r="G32" s="157">
        <f>('User Information'!J15)</f>
        <v>0</v>
      </c>
      <c r="H32" s="132"/>
      <c r="I32" s="132"/>
      <c r="J32" s="132"/>
    </row>
    <row r="33" spans="1:10" s="142" customFormat="1">
      <c r="A33" s="155">
        <f>('User Information'!L16)</f>
        <v>0</v>
      </c>
      <c r="B33" s="155">
        <f>('User Information'!G16)</f>
        <v>0</v>
      </c>
      <c r="C33" s="160">
        <f>('User Information'!H16)</f>
        <v>0</v>
      </c>
      <c r="D33" s="157" t="e">
        <f>('User Information'!AE16)</f>
        <v>#N/A</v>
      </c>
      <c r="E33" s="161">
        <f>('User Information'!I16)</f>
        <v>0</v>
      </c>
      <c r="F33" s="162">
        <f>('User Information'!K16)</f>
        <v>0</v>
      </c>
      <c r="G33" s="157">
        <f>('User Information'!J16)</f>
        <v>0</v>
      </c>
      <c r="H33" s="132"/>
      <c r="I33" s="132"/>
      <c r="J33" s="132"/>
    </row>
    <row r="34" spans="1:10" s="142" customFormat="1">
      <c r="A34" s="155">
        <f>('User Information'!L17)</f>
        <v>0</v>
      </c>
      <c r="B34" s="155">
        <f>('User Information'!G17)</f>
        <v>0</v>
      </c>
      <c r="C34" s="160">
        <f>('User Information'!H17)</f>
        <v>0</v>
      </c>
      <c r="D34" s="157" t="e">
        <f>('User Information'!AE17)</f>
        <v>#N/A</v>
      </c>
      <c r="E34" s="161">
        <f>('User Information'!I17)</f>
        <v>0</v>
      </c>
      <c r="F34" s="162">
        <f>('User Information'!K17)</f>
        <v>0</v>
      </c>
      <c r="G34" s="157">
        <f>('User Information'!J17)</f>
        <v>0</v>
      </c>
      <c r="H34" s="132"/>
      <c r="I34" s="132"/>
      <c r="J34" s="132"/>
    </row>
    <row r="35" spans="1:10" s="142" customFormat="1">
      <c r="A35" s="155">
        <f>('User Information'!L18)</f>
        <v>0</v>
      </c>
      <c r="B35" s="155">
        <f>('User Information'!G18)</f>
        <v>0</v>
      </c>
      <c r="C35" s="160">
        <f>('User Information'!H18)</f>
        <v>0</v>
      </c>
      <c r="D35" s="157" t="e">
        <f>('User Information'!AE18)</f>
        <v>#N/A</v>
      </c>
      <c r="E35" s="161">
        <f>('User Information'!I18)</f>
        <v>0</v>
      </c>
      <c r="F35" s="162">
        <f>('User Information'!K18)</f>
        <v>0</v>
      </c>
      <c r="G35" s="157">
        <f>('User Information'!J18)</f>
        <v>0</v>
      </c>
      <c r="H35" s="132"/>
      <c r="I35" s="132"/>
      <c r="J35" s="132"/>
    </row>
    <row r="36" spans="1:10" s="142" customFormat="1">
      <c r="A36" s="155">
        <f>('User Information'!L19)</f>
        <v>0</v>
      </c>
      <c r="B36" s="155">
        <f>('User Information'!G19)</f>
        <v>0</v>
      </c>
      <c r="C36" s="160">
        <f>('User Information'!H19)</f>
        <v>0</v>
      </c>
      <c r="D36" s="157" t="e">
        <f>('User Information'!AE19)</f>
        <v>#N/A</v>
      </c>
      <c r="E36" s="161">
        <f>('User Information'!I19)</f>
        <v>0</v>
      </c>
      <c r="F36" s="162">
        <f>('User Information'!K19)</f>
        <v>0</v>
      </c>
      <c r="G36" s="157">
        <f>('User Information'!J19)</f>
        <v>0</v>
      </c>
      <c r="H36" s="132"/>
      <c r="I36" s="132"/>
      <c r="J36" s="132"/>
    </row>
    <row r="37" spans="1:10" s="142" customFormat="1">
      <c r="A37" s="155">
        <f>('User Information'!L20)</f>
        <v>0</v>
      </c>
      <c r="B37" s="155">
        <f>('User Information'!G20)</f>
        <v>0</v>
      </c>
      <c r="C37" s="160">
        <f>('User Information'!H20)</f>
        <v>0</v>
      </c>
      <c r="D37" s="157" t="e">
        <f>('User Information'!AE20)</f>
        <v>#N/A</v>
      </c>
      <c r="E37" s="161">
        <f>('User Information'!I20)</f>
        <v>0</v>
      </c>
      <c r="F37" s="162">
        <f>('User Information'!K20)</f>
        <v>0</v>
      </c>
      <c r="G37" s="157">
        <f>('User Information'!J20)</f>
        <v>0</v>
      </c>
      <c r="H37" s="132"/>
      <c r="I37" s="132"/>
      <c r="J37" s="132"/>
    </row>
    <row r="38" spans="1:10" s="142" customFormat="1">
      <c r="A38" s="155">
        <f>('User Information'!L21)</f>
        <v>0</v>
      </c>
      <c r="B38" s="155">
        <f>('User Information'!G21)</f>
        <v>0</v>
      </c>
      <c r="C38" s="160">
        <f>('User Information'!H21)</f>
        <v>0</v>
      </c>
      <c r="D38" s="157" t="e">
        <f>('User Information'!AE21)</f>
        <v>#N/A</v>
      </c>
      <c r="E38" s="161">
        <f>('User Information'!I21)</f>
        <v>0</v>
      </c>
      <c r="F38" s="162">
        <f>('User Information'!K21)</f>
        <v>0</v>
      </c>
      <c r="G38" s="157">
        <f>('User Information'!J21)</f>
        <v>0</v>
      </c>
      <c r="H38" s="132"/>
      <c r="I38" s="132"/>
      <c r="J38" s="132"/>
    </row>
    <row r="39" spans="1:10" s="142" customFormat="1">
      <c r="A39" s="155">
        <f>('User Information'!L22)</f>
        <v>0</v>
      </c>
      <c r="B39" s="155">
        <f>('User Information'!G22)</f>
        <v>0</v>
      </c>
      <c r="C39" s="160">
        <f>('User Information'!H22)</f>
        <v>0</v>
      </c>
      <c r="D39" s="157" t="e">
        <f>('User Information'!AE22)</f>
        <v>#N/A</v>
      </c>
      <c r="E39" s="161">
        <f>('User Information'!I22)</f>
        <v>0</v>
      </c>
      <c r="F39" s="162">
        <f>('User Information'!K22)</f>
        <v>0</v>
      </c>
      <c r="G39" s="157">
        <f>('User Information'!J22)</f>
        <v>0</v>
      </c>
      <c r="H39" s="132"/>
      <c r="I39" s="132"/>
      <c r="J39" s="132"/>
    </row>
    <row r="40" spans="1:10" s="142" customFormat="1">
      <c r="A40" s="155">
        <f>('User Information'!L23)</f>
        <v>0</v>
      </c>
      <c r="B40" s="155">
        <f>('User Information'!G23)</f>
        <v>0</v>
      </c>
      <c r="C40" s="160">
        <f>('User Information'!H23)</f>
        <v>0</v>
      </c>
      <c r="D40" s="157" t="e">
        <f>('User Information'!AE23)</f>
        <v>#N/A</v>
      </c>
      <c r="E40" s="161">
        <f>('User Information'!I23)</f>
        <v>0</v>
      </c>
      <c r="F40" s="162">
        <f>('User Information'!K23)</f>
        <v>0</v>
      </c>
      <c r="G40" s="157">
        <f>('User Information'!J23)</f>
        <v>0</v>
      </c>
      <c r="H40" s="132"/>
      <c r="I40" s="132"/>
      <c r="J40" s="132"/>
    </row>
    <row r="41" spans="1:10" s="142" customFormat="1">
      <c r="A41" s="155">
        <f>('User Information'!L24)</f>
        <v>0</v>
      </c>
      <c r="B41" s="155">
        <f>('User Information'!G24)</f>
        <v>0</v>
      </c>
      <c r="C41" s="160">
        <f>('User Information'!H24)</f>
        <v>0</v>
      </c>
      <c r="D41" s="157" t="e">
        <f>('User Information'!AE24)</f>
        <v>#N/A</v>
      </c>
      <c r="E41" s="161">
        <f>('User Information'!I24)</f>
        <v>0</v>
      </c>
      <c r="F41" s="162">
        <f>('User Information'!K24)</f>
        <v>0</v>
      </c>
      <c r="G41" s="157">
        <f>('User Information'!J24)</f>
        <v>0</v>
      </c>
      <c r="H41" s="132"/>
      <c r="I41" s="132"/>
      <c r="J41" s="132"/>
    </row>
    <row r="42" spans="1:10" s="142" customFormat="1">
      <c r="A42" s="155">
        <f>('User Information'!L25)</f>
        <v>0</v>
      </c>
      <c r="B42" s="155">
        <f>('User Information'!G25)</f>
        <v>0</v>
      </c>
      <c r="C42" s="160">
        <f>('User Information'!H25)</f>
        <v>0</v>
      </c>
      <c r="D42" s="157" t="e">
        <f>('User Information'!AE25)</f>
        <v>#N/A</v>
      </c>
      <c r="E42" s="161">
        <f>('User Information'!I25)</f>
        <v>0</v>
      </c>
      <c r="F42" s="162">
        <f>('User Information'!K25)</f>
        <v>0</v>
      </c>
      <c r="G42" s="157">
        <f>('User Information'!J25)</f>
        <v>0</v>
      </c>
      <c r="H42" s="132"/>
      <c r="I42" s="132"/>
      <c r="J42" s="132"/>
    </row>
    <row r="43" spans="1:10" s="142" customFormat="1">
      <c r="A43" s="155">
        <f>('User Information'!L26)</f>
        <v>0</v>
      </c>
      <c r="B43" s="155">
        <f>('User Information'!G26)</f>
        <v>0</v>
      </c>
      <c r="C43" s="160">
        <f>('User Information'!H26)</f>
        <v>0</v>
      </c>
      <c r="D43" s="157" t="e">
        <f>('User Information'!AE26)</f>
        <v>#N/A</v>
      </c>
      <c r="E43" s="161">
        <f>('User Information'!I26)</f>
        <v>0</v>
      </c>
      <c r="F43" s="162">
        <f>('User Information'!K26)</f>
        <v>0</v>
      </c>
      <c r="G43" s="157">
        <f>('User Information'!J26)</f>
        <v>0</v>
      </c>
      <c r="H43" s="132"/>
      <c r="I43" s="132"/>
      <c r="J43" s="132"/>
    </row>
    <row r="44" spans="1:10" s="142" customFormat="1">
      <c r="A44" s="155">
        <f>('User Information'!L27)</f>
        <v>0</v>
      </c>
      <c r="B44" s="155">
        <f>('User Information'!G27)</f>
        <v>0</v>
      </c>
      <c r="C44" s="160">
        <f>('User Information'!H27)</f>
        <v>0</v>
      </c>
      <c r="D44" s="157" t="e">
        <f>('User Information'!AE27)</f>
        <v>#N/A</v>
      </c>
      <c r="E44" s="161">
        <f>('User Information'!I27)</f>
        <v>0</v>
      </c>
      <c r="F44" s="162">
        <f>('User Information'!K27)</f>
        <v>0</v>
      </c>
      <c r="G44" s="157">
        <f>('User Information'!J27)</f>
        <v>0</v>
      </c>
      <c r="H44" s="132"/>
      <c r="I44" s="132"/>
      <c r="J44" s="132"/>
    </row>
    <row r="45" spans="1:10" s="142" customFormat="1">
      <c r="A45" s="155">
        <f>('User Information'!L28)</f>
        <v>0</v>
      </c>
      <c r="B45" s="155">
        <f>('User Information'!G28)</f>
        <v>0</v>
      </c>
      <c r="C45" s="160">
        <f>('User Information'!H28)</f>
        <v>0</v>
      </c>
      <c r="D45" s="157" t="e">
        <f>('User Information'!AE28)</f>
        <v>#N/A</v>
      </c>
      <c r="E45" s="161">
        <f>('User Information'!I28)</f>
        <v>0</v>
      </c>
      <c r="F45" s="162">
        <f>('User Information'!K28)</f>
        <v>0</v>
      </c>
      <c r="G45" s="157">
        <f>('User Information'!J28)</f>
        <v>0</v>
      </c>
      <c r="H45" s="132"/>
      <c r="I45" s="132"/>
      <c r="J45" s="132"/>
    </row>
    <row r="46" spans="1:10" s="142" customFormat="1">
      <c r="A46" s="155">
        <f>('User Information'!L29)</f>
        <v>0</v>
      </c>
      <c r="B46" s="155">
        <f>('User Information'!G29)</f>
        <v>0</v>
      </c>
      <c r="C46" s="160">
        <f>('User Information'!H29)</f>
        <v>0</v>
      </c>
      <c r="D46" s="157" t="e">
        <f>('User Information'!AE29)</f>
        <v>#N/A</v>
      </c>
      <c r="E46" s="161">
        <f>('User Information'!I29)</f>
        <v>0</v>
      </c>
      <c r="F46" s="162">
        <f>('User Information'!K29)</f>
        <v>0</v>
      </c>
      <c r="G46" s="157">
        <f>('User Information'!J29)</f>
        <v>0</v>
      </c>
      <c r="H46" s="132"/>
      <c r="I46" s="132"/>
      <c r="J46" s="132"/>
    </row>
    <row r="47" spans="1:10" s="142" customFormat="1">
      <c r="A47" s="155">
        <f>('User Information'!L30)</f>
        <v>0</v>
      </c>
      <c r="B47" s="155">
        <f>('User Information'!G30)</f>
        <v>0</v>
      </c>
      <c r="C47" s="160">
        <f>('User Information'!H30)</f>
        <v>0</v>
      </c>
      <c r="D47" s="157" t="e">
        <f>('User Information'!AE30)</f>
        <v>#N/A</v>
      </c>
      <c r="E47" s="161">
        <f>('User Information'!I30)</f>
        <v>0</v>
      </c>
      <c r="F47" s="162">
        <f>('User Information'!K30)</f>
        <v>0</v>
      </c>
      <c r="G47" s="157">
        <f>('User Information'!J30)</f>
        <v>0</v>
      </c>
      <c r="H47" s="132"/>
      <c r="I47" s="132"/>
      <c r="J47" s="132"/>
    </row>
    <row r="48" spans="1:10" s="142" customFormat="1">
      <c r="A48" s="155">
        <f>('User Information'!L31)</f>
        <v>0</v>
      </c>
      <c r="B48" s="155">
        <f>('User Information'!G31)</f>
        <v>0</v>
      </c>
      <c r="C48" s="160">
        <f>('User Information'!H31)</f>
        <v>0</v>
      </c>
      <c r="D48" s="157" t="e">
        <f>('User Information'!AE31)</f>
        <v>#N/A</v>
      </c>
      <c r="E48" s="161">
        <f>('User Information'!I31)</f>
        <v>0</v>
      </c>
      <c r="F48" s="162">
        <f>('User Information'!K31)</f>
        <v>0</v>
      </c>
      <c r="G48" s="157">
        <f>('User Information'!J31)</f>
        <v>0</v>
      </c>
      <c r="H48" s="132"/>
      <c r="I48" s="132"/>
      <c r="J48" s="132"/>
    </row>
    <row r="49" spans="1:10" s="142" customFormat="1">
      <c r="A49" s="155">
        <f>('User Information'!L32)</f>
        <v>0</v>
      </c>
      <c r="B49" s="155">
        <f>('User Information'!G32)</f>
        <v>0</v>
      </c>
      <c r="C49" s="160">
        <f>('User Information'!H32)</f>
        <v>0</v>
      </c>
      <c r="D49" s="157" t="e">
        <f>('User Information'!AE32)</f>
        <v>#N/A</v>
      </c>
      <c r="E49" s="161">
        <f>('User Information'!I32)</f>
        <v>0</v>
      </c>
      <c r="F49" s="162">
        <f>('User Information'!K32)</f>
        <v>0</v>
      </c>
      <c r="G49" s="157">
        <f>('User Information'!J32)</f>
        <v>0</v>
      </c>
      <c r="H49" s="132"/>
      <c r="I49" s="132"/>
      <c r="J49" s="132"/>
    </row>
    <row r="50" spans="1:10" s="142" customFormat="1">
      <c r="A50" s="155">
        <f>('User Information'!L33)</f>
        <v>0</v>
      </c>
      <c r="B50" s="155">
        <f>('User Information'!G33)</f>
        <v>0</v>
      </c>
      <c r="C50" s="160">
        <f>('User Information'!H33)</f>
        <v>0</v>
      </c>
      <c r="D50" s="157" t="e">
        <f>('User Information'!AE33)</f>
        <v>#N/A</v>
      </c>
      <c r="E50" s="161">
        <f>('User Information'!I33)</f>
        <v>0</v>
      </c>
      <c r="F50" s="162">
        <f>('User Information'!K33)</f>
        <v>0</v>
      </c>
      <c r="G50" s="157">
        <f>('User Information'!J33)</f>
        <v>0</v>
      </c>
      <c r="H50" s="132"/>
      <c r="I50" s="132"/>
      <c r="J50" s="132"/>
    </row>
    <row r="51" spans="1:10" s="142" customFormat="1">
      <c r="A51" s="155">
        <f>('User Information'!L34)</f>
        <v>0</v>
      </c>
      <c r="B51" s="155">
        <f>('User Information'!G34)</f>
        <v>0</v>
      </c>
      <c r="C51" s="160">
        <f>('User Information'!H34)</f>
        <v>0</v>
      </c>
      <c r="D51" s="157" t="e">
        <f>('User Information'!AE34)</f>
        <v>#N/A</v>
      </c>
      <c r="E51" s="161">
        <f>('User Information'!I34)</f>
        <v>0</v>
      </c>
      <c r="F51" s="162">
        <f>('User Information'!K34)</f>
        <v>0</v>
      </c>
      <c r="G51" s="157">
        <f>('User Information'!J34)</f>
        <v>0</v>
      </c>
      <c r="H51" s="132"/>
      <c r="I51" s="132"/>
      <c r="J51" s="132"/>
    </row>
    <row r="52" spans="1:10" s="142" customFormat="1">
      <c r="A52" s="155">
        <f>('User Information'!L35)</f>
        <v>0</v>
      </c>
      <c r="B52" s="155">
        <f>('User Information'!G35)</f>
        <v>0</v>
      </c>
      <c r="C52" s="160">
        <f>('User Information'!H35)</f>
        <v>0</v>
      </c>
      <c r="D52" s="157" t="e">
        <f>('User Information'!AE35)</f>
        <v>#N/A</v>
      </c>
      <c r="E52" s="161">
        <f>('User Information'!I35)</f>
        <v>0</v>
      </c>
      <c r="F52" s="162">
        <f>('User Information'!K35)</f>
        <v>0</v>
      </c>
      <c r="G52" s="157">
        <f>('User Information'!J35)</f>
        <v>0</v>
      </c>
      <c r="H52" s="132"/>
      <c r="I52" s="132"/>
      <c r="J52" s="132"/>
    </row>
    <row r="53" spans="1:10" s="142" customFormat="1">
      <c r="A53" s="155">
        <f>('User Information'!L36)</f>
        <v>0</v>
      </c>
      <c r="B53" s="155">
        <f>('User Information'!G36)</f>
        <v>0</v>
      </c>
      <c r="C53" s="160">
        <f>('User Information'!H36)</f>
        <v>0</v>
      </c>
      <c r="D53" s="157" t="e">
        <f>('User Information'!AE36)</f>
        <v>#N/A</v>
      </c>
      <c r="E53" s="161">
        <f>('User Information'!I36)</f>
        <v>0</v>
      </c>
      <c r="F53" s="162">
        <f>('User Information'!K36)</f>
        <v>0</v>
      </c>
      <c r="G53" s="157">
        <f>('User Information'!J36)</f>
        <v>0</v>
      </c>
      <c r="H53" s="132"/>
      <c r="I53" s="132"/>
      <c r="J53" s="132"/>
    </row>
    <row r="54" spans="1:10" s="142" customFormat="1">
      <c r="A54" s="155">
        <f>('User Information'!L37)</f>
        <v>0</v>
      </c>
      <c r="B54" s="155">
        <f>('User Information'!G37)</f>
        <v>0</v>
      </c>
      <c r="C54" s="160">
        <f>('User Information'!H37)</f>
        <v>0</v>
      </c>
      <c r="D54" s="157" t="e">
        <f>('User Information'!AE37)</f>
        <v>#N/A</v>
      </c>
      <c r="E54" s="161">
        <f>('User Information'!I37)</f>
        <v>0</v>
      </c>
      <c r="F54" s="162">
        <f>('User Information'!K37)</f>
        <v>0</v>
      </c>
      <c r="G54" s="157">
        <f>('User Information'!J37)</f>
        <v>0</v>
      </c>
      <c r="H54" s="132"/>
      <c r="I54" s="132"/>
      <c r="J54" s="132"/>
    </row>
    <row r="55" spans="1:10" s="142" customFormat="1">
      <c r="A55" s="155">
        <f>('User Information'!L38)</f>
        <v>0</v>
      </c>
      <c r="B55" s="155">
        <f>('User Information'!G38)</f>
        <v>0</v>
      </c>
      <c r="C55" s="160">
        <f>('User Information'!H38)</f>
        <v>0</v>
      </c>
      <c r="D55" s="157" t="e">
        <f>('User Information'!AE38)</f>
        <v>#N/A</v>
      </c>
      <c r="E55" s="161">
        <f>('User Information'!I38)</f>
        <v>0</v>
      </c>
      <c r="F55" s="162">
        <f>('User Information'!K38)</f>
        <v>0</v>
      </c>
      <c r="G55" s="157">
        <f>('User Information'!J38)</f>
        <v>0</v>
      </c>
      <c r="H55" s="132"/>
      <c r="I55" s="132"/>
      <c r="J55" s="132"/>
    </row>
    <row r="56" spans="1:10" s="142" customFormat="1">
      <c r="A56" s="155">
        <f>('User Information'!L39)</f>
        <v>0</v>
      </c>
      <c r="B56" s="155">
        <f>('User Information'!G39)</f>
        <v>0</v>
      </c>
      <c r="C56" s="160">
        <f>('User Information'!H39)</f>
        <v>0</v>
      </c>
      <c r="D56" s="157" t="e">
        <f>('User Information'!AE39)</f>
        <v>#N/A</v>
      </c>
      <c r="E56" s="161">
        <f>('User Information'!I39)</f>
        <v>0</v>
      </c>
      <c r="F56" s="162">
        <f>('User Information'!K39)</f>
        <v>0</v>
      </c>
      <c r="G56" s="157">
        <f>('User Information'!J39)</f>
        <v>0</v>
      </c>
      <c r="H56" s="132"/>
      <c r="I56" s="132"/>
      <c r="J56" s="132"/>
    </row>
    <row r="57" spans="1:10" s="142" customFormat="1">
      <c r="A57" s="155">
        <f>('User Information'!L40)</f>
        <v>0</v>
      </c>
      <c r="B57" s="155">
        <f>('User Information'!G40)</f>
        <v>0</v>
      </c>
      <c r="C57" s="160">
        <f>('User Information'!H40)</f>
        <v>0</v>
      </c>
      <c r="D57" s="157" t="e">
        <f>('User Information'!AE40)</f>
        <v>#N/A</v>
      </c>
      <c r="E57" s="161">
        <f>('User Information'!I40)</f>
        <v>0</v>
      </c>
      <c r="F57" s="162">
        <f>('User Information'!K40)</f>
        <v>0</v>
      </c>
      <c r="G57" s="157">
        <f>('User Information'!J40)</f>
        <v>0</v>
      </c>
      <c r="H57" s="132"/>
      <c r="I57" s="132"/>
      <c r="J57" s="132"/>
    </row>
    <row r="58" spans="1:10" s="142" customFormat="1">
      <c r="A58" s="155">
        <f>('User Information'!L41)</f>
        <v>0</v>
      </c>
      <c r="B58" s="155">
        <f>('User Information'!G41)</f>
        <v>0</v>
      </c>
      <c r="C58" s="160">
        <f>('User Information'!H41)</f>
        <v>0</v>
      </c>
      <c r="D58" s="157" t="e">
        <f>('User Information'!AE41)</f>
        <v>#N/A</v>
      </c>
      <c r="E58" s="161">
        <f>('User Information'!I41)</f>
        <v>0</v>
      </c>
      <c r="F58" s="162">
        <f>('User Information'!K41)</f>
        <v>0</v>
      </c>
      <c r="G58" s="157">
        <f>('User Information'!J41)</f>
        <v>0</v>
      </c>
      <c r="H58" s="132"/>
      <c r="I58" s="132"/>
      <c r="J58" s="132"/>
    </row>
    <row r="59" spans="1:10" s="142" customFormat="1">
      <c r="A59" s="155">
        <f>('User Information'!L42)</f>
        <v>0</v>
      </c>
      <c r="B59" s="155">
        <f>('User Information'!G42)</f>
        <v>0</v>
      </c>
      <c r="C59" s="160">
        <f>('User Information'!H42)</f>
        <v>0</v>
      </c>
      <c r="D59" s="157" t="e">
        <f>('User Information'!AE42)</f>
        <v>#N/A</v>
      </c>
      <c r="E59" s="161">
        <f>('User Information'!I42)</f>
        <v>0</v>
      </c>
      <c r="F59" s="162">
        <f>('User Information'!K42)</f>
        <v>0</v>
      </c>
      <c r="G59" s="157">
        <f>('User Information'!J42)</f>
        <v>0</v>
      </c>
      <c r="H59" s="132"/>
      <c r="I59" s="132"/>
      <c r="J59" s="132"/>
    </row>
    <row r="60" spans="1:10" s="142" customFormat="1">
      <c r="A60" s="155">
        <f>('User Information'!L43)</f>
        <v>0</v>
      </c>
      <c r="B60" s="155">
        <f>('User Information'!G43)</f>
        <v>0</v>
      </c>
      <c r="C60" s="160">
        <f>('User Information'!H43)</f>
        <v>0</v>
      </c>
      <c r="D60" s="157" t="e">
        <f>('User Information'!AE43)</f>
        <v>#N/A</v>
      </c>
      <c r="E60" s="161">
        <f>('User Information'!I43)</f>
        <v>0</v>
      </c>
      <c r="F60" s="162">
        <f>('User Information'!K43)</f>
        <v>0</v>
      </c>
      <c r="G60" s="157">
        <f>('User Information'!J43)</f>
        <v>0</v>
      </c>
      <c r="H60" s="132"/>
      <c r="I60" s="132"/>
      <c r="J60" s="132"/>
    </row>
    <row r="61" spans="1:10" s="142" customFormat="1">
      <c r="A61" s="155">
        <f>('User Information'!L44)</f>
        <v>0</v>
      </c>
      <c r="B61" s="155">
        <f>('User Information'!G44)</f>
        <v>0</v>
      </c>
      <c r="C61" s="160">
        <f>('User Information'!H44)</f>
        <v>0</v>
      </c>
      <c r="D61" s="157" t="e">
        <f>('User Information'!AE44)</f>
        <v>#N/A</v>
      </c>
      <c r="E61" s="161">
        <f>('User Information'!I44)</f>
        <v>0</v>
      </c>
      <c r="F61" s="162">
        <f>('User Information'!K44)</f>
        <v>0</v>
      </c>
      <c r="G61" s="157">
        <f>('User Information'!J44)</f>
        <v>0</v>
      </c>
      <c r="H61" s="132"/>
      <c r="I61" s="132"/>
      <c r="J61" s="132"/>
    </row>
    <row r="62" spans="1:10" s="142" customFormat="1">
      <c r="A62" s="155">
        <f>('User Information'!L45)</f>
        <v>0</v>
      </c>
      <c r="B62" s="155">
        <f>('User Information'!G45)</f>
        <v>0</v>
      </c>
      <c r="C62" s="160">
        <f>('User Information'!H45)</f>
        <v>0</v>
      </c>
      <c r="D62" s="157" t="e">
        <f>('User Information'!AE45)</f>
        <v>#N/A</v>
      </c>
      <c r="E62" s="161">
        <f>('User Information'!I45)</f>
        <v>0</v>
      </c>
      <c r="F62" s="162">
        <f>('User Information'!K45)</f>
        <v>0</v>
      </c>
      <c r="G62" s="157">
        <f>('User Information'!J45)</f>
        <v>0</v>
      </c>
      <c r="H62" s="132"/>
      <c r="I62" s="132"/>
      <c r="J62" s="132"/>
    </row>
    <row r="63" spans="1:10" s="142" customFormat="1">
      <c r="A63" s="155">
        <f>('User Information'!L46)</f>
        <v>0</v>
      </c>
      <c r="B63" s="155">
        <f>('User Information'!G46)</f>
        <v>0</v>
      </c>
      <c r="C63" s="160">
        <f>('User Information'!H46)</f>
        <v>0</v>
      </c>
      <c r="D63" s="157" t="e">
        <f>('User Information'!AE46)</f>
        <v>#N/A</v>
      </c>
      <c r="E63" s="161">
        <f>('User Information'!I46)</f>
        <v>0</v>
      </c>
      <c r="F63" s="162">
        <f>('User Information'!K46)</f>
        <v>0</v>
      </c>
      <c r="G63" s="157">
        <f>('User Information'!J46)</f>
        <v>0</v>
      </c>
      <c r="H63" s="132"/>
      <c r="I63" s="132"/>
      <c r="J63" s="132"/>
    </row>
    <row r="64" spans="1:10" s="142" customFormat="1">
      <c r="A64" s="155">
        <f>('User Information'!L47)</f>
        <v>0</v>
      </c>
      <c r="B64" s="155">
        <f>('User Information'!G47)</f>
        <v>0</v>
      </c>
      <c r="C64" s="160">
        <f>('User Information'!H47)</f>
        <v>0</v>
      </c>
      <c r="D64" s="157" t="e">
        <f>('User Information'!AE47)</f>
        <v>#N/A</v>
      </c>
      <c r="E64" s="161">
        <f>('User Information'!I47)</f>
        <v>0</v>
      </c>
      <c r="F64" s="162">
        <f>('User Information'!K47)</f>
        <v>0</v>
      </c>
      <c r="G64" s="157">
        <f>('User Information'!J47)</f>
        <v>0</v>
      </c>
      <c r="H64" s="132"/>
      <c r="I64" s="132"/>
      <c r="J64" s="132"/>
    </row>
    <row r="65" spans="1:10" s="142" customFormat="1">
      <c r="A65" s="155">
        <f>('User Information'!L48)</f>
        <v>0</v>
      </c>
      <c r="B65" s="155">
        <f>('User Information'!G48)</f>
        <v>0</v>
      </c>
      <c r="C65" s="160">
        <f>('User Information'!H48)</f>
        <v>0</v>
      </c>
      <c r="D65" s="157" t="e">
        <f>('User Information'!AE48)</f>
        <v>#N/A</v>
      </c>
      <c r="E65" s="161">
        <f>('User Information'!I48)</f>
        <v>0</v>
      </c>
      <c r="F65" s="162">
        <f>('User Information'!K48)</f>
        <v>0</v>
      </c>
      <c r="G65" s="157">
        <f>('User Information'!J48)</f>
        <v>0</v>
      </c>
      <c r="H65" s="132"/>
      <c r="I65" s="132"/>
      <c r="J65" s="132"/>
    </row>
    <row r="66" spans="1:10" s="142" customFormat="1">
      <c r="A66" s="155">
        <f>('User Information'!L49)</f>
        <v>0</v>
      </c>
      <c r="B66" s="155">
        <f>('User Information'!G49)</f>
        <v>0</v>
      </c>
      <c r="C66" s="160">
        <f>('User Information'!H49)</f>
        <v>0</v>
      </c>
      <c r="D66" s="157" t="e">
        <f>('User Information'!AE49)</f>
        <v>#N/A</v>
      </c>
      <c r="E66" s="161">
        <f>('User Information'!I49)</f>
        <v>0</v>
      </c>
      <c r="F66" s="162">
        <f>('User Information'!K49)</f>
        <v>0</v>
      </c>
      <c r="G66" s="157">
        <f>('User Information'!J49)</f>
        <v>0</v>
      </c>
      <c r="H66" s="132"/>
      <c r="I66" s="132"/>
      <c r="J66" s="132"/>
    </row>
    <row r="67" spans="1:10" s="142" customFormat="1">
      <c r="A67" s="155">
        <f>('User Information'!L50)</f>
        <v>0</v>
      </c>
      <c r="B67" s="155">
        <f>('User Information'!G50)</f>
        <v>0</v>
      </c>
      <c r="C67" s="160">
        <f>('User Information'!H50)</f>
        <v>0</v>
      </c>
      <c r="D67" s="157" t="e">
        <f>('User Information'!AE50)</f>
        <v>#N/A</v>
      </c>
      <c r="E67" s="161">
        <f>('User Information'!I50)</f>
        <v>0</v>
      </c>
      <c r="F67" s="162">
        <f>('User Information'!K50)</f>
        <v>0</v>
      </c>
      <c r="G67" s="157">
        <f>('User Information'!J50)</f>
        <v>0</v>
      </c>
      <c r="H67" s="132"/>
      <c r="I67" s="132"/>
      <c r="J67" s="132"/>
    </row>
    <row r="68" spans="1:10" s="142" customFormat="1">
      <c r="A68" s="155">
        <f>('User Information'!L51)</f>
        <v>0</v>
      </c>
      <c r="B68" s="155">
        <f>('User Information'!G51)</f>
        <v>0</v>
      </c>
      <c r="C68" s="160">
        <f>('User Information'!H51)</f>
        <v>0</v>
      </c>
      <c r="D68" s="157" t="e">
        <f>('User Information'!AE51)</f>
        <v>#N/A</v>
      </c>
      <c r="E68" s="161">
        <f>('User Information'!I51)</f>
        <v>0</v>
      </c>
      <c r="F68" s="162">
        <f>('User Information'!K51)</f>
        <v>0</v>
      </c>
      <c r="G68" s="157">
        <f>('User Information'!J51)</f>
        <v>0</v>
      </c>
      <c r="H68" s="132"/>
      <c r="I68" s="132"/>
      <c r="J68" s="132"/>
    </row>
    <row r="69" spans="1:10" s="142" customFormat="1">
      <c r="A69" s="155">
        <f>('User Information'!L52)</f>
        <v>0</v>
      </c>
      <c r="B69" s="155">
        <f>('User Information'!G52)</f>
        <v>0</v>
      </c>
      <c r="C69" s="160">
        <f>('User Information'!H52)</f>
        <v>0</v>
      </c>
      <c r="D69" s="157" t="e">
        <f>('User Information'!AE52)</f>
        <v>#N/A</v>
      </c>
      <c r="E69" s="161">
        <f>('User Information'!I52)</f>
        <v>0</v>
      </c>
      <c r="F69" s="162">
        <f>('User Information'!K52)</f>
        <v>0</v>
      </c>
      <c r="G69" s="157">
        <f>('User Information'!J52)</f>
        <v>0</v>
      </c>
      <c r="H69" s="132"/>
      <c r="I69" s="132"/>
      <c r="J69" s="132"/>
    </row>
    <row r="70" spans="1:10" s="142" customFormat="1">
      <c r="A70" s="155">
        <f>('User Information'!L53)</f>
        <v>0</v>
      </c>
      <c r="B70" s="155">
        <f>('User Information'!G53)</f>
        <v>0</v>
      </c>
      <c r="C70" s="160">
        <f>('User Information'!H53)</f>
        <v>0</v>
      </c>
      <c r="D70" s="157" t="e">
        <f>('User Information'!AE53)</f>
        <v>#N/A</v>
      </c>
      <c r="E70" s="161">
        <f>('User Information'!I53)</f>
        <v>0</v>
      </c>
      <c r="F70" s="162">
        <f>('User Information'!K53)</f>
        <v>0</v>
      </c>
      <c r="G70" s="157">
        <f>('User Information'!J53)</f>
        <v>0</v>
      </c>
      <c r="H70" s="132"/>
      <c r="I70" s="132"/>
      <c r="J70" s="132"/>
    </row>
    <row r="71" spans="1:10" s="142" customFormat="1">
      <c r="A71" s="155">
        <f>('User Information'!L54)</f>
        <v>0</v>
      </c>
      <c r="B71" s="155">
        <f>('User Information'!G54)</f>
        <v>0</v>
      </c>
      <c r="C71" s="160">
        <f>('User Information'!H54)</f>
        <v>0</v>
      </c>
      <c r="D71" s="157" t="e">
        <f>('User Information'!AE54)</f>
        <v>#N/A</v>
      </c>
      <c r="E71" s="161">
        <f>('User Information'!I54)</f>
        <v>0</v>
      </c>
      <c r="F71" s="162">
        <f>('User Information'!K54)</f>
        <v>0</v>
      </c>
      <c r="G71" s="157">
        <f>('User Information'!J54)</f>
        <v>0</v>
      </c>
      <c r="H71" s="132"/>
      <c r="I71" s="132"/>
      <c r="J71" s="132"/>
    </row>
    <row r="72" spans="1:10" s="142" customFormat="1">
      <c r="A72" s="155">
        <f>('User Information'!L55)</f>
        <v>0</v>
      </c>
      <c r="B72" s="155">
        <f>('User Information'!G55)</f>
        <v>0</v>
      </c>
      <c r="C72" s="160">
        <f>('User Information'!H55)</f>
        <v>0</v>
      </c>
      <c r="D72" s="157" t="e">
        <f>('User Information'!AE55)</f>
        <v>#N/A</v>
      </c>
      <c r="E72" s="161">
        <f>('User Information'!I55)</f>
        <v>0</v>
      </c>
      <c r="F72" s="162">
        <f>('User Information'!K55)</f>
        <v>0</v>
      </c>
      <c r="G72" s="157">
        <f>('User Information'!J55)</f>
        <v>0</v>
      </c>
      <c r="H72" s="132"/>
      <c r="I72" s="132"/>
      <c r="J72" s="132"/>
    </row>
    <row r="73" spans="1:10" s="142" customFormat="1">
      <c r="A73" s="155">
        <f>('User Information'!L56)</f>
        <v>0</v>
      </c>
      <c r="B73" s="155">
        <f>('User Information'!G56)</f>
        <v>0</v>
      </c>
      <c r="C73" s="160">
        <f>('User Information'!H56)</f>
        <v>0</v>
      </c>
      <c r="D73" s="157" t="e">
        <f>('User Information'!AE56)</f>
        <v>#N/A</v>
      </c>
      <c r="E73" s="161">
        <f>('User Information'!I56)</f>
        <v>0</v>
      </c>
      <c r="F73" s="162">
        <f>('User Information'!K56)</f>
        <v>0</v>
      </c>
      <c r="G73" s="157">
        <f>('User Information'!J56)</f>
        <v>0</v>
      </c>
      <c r="H73" s="132"/>
      <c r="I73" s="132"/>
      <c r="J73" s="132"/>
    </row>
    <row r="74" spans="1:10" s="142" customFormat="1">
      <c r="A74" s="155">
        <f>('User Information'!L57)</f>
        <v>0</v>
      </c>
      <c r="B74" s="155">
        <f>('User Information'!G57)</f>
        <v>0</v>
      </c>
      <c r="C74" s="160">
        <f>('User Information'!H57)</f>
        <v>0</v>
      </c>
      <c r="D74" s="157" t="e">
        <f>('User Information'!AE57)</f>
        <v>#N/A</v>
      </c>
      <c r="E74" s="161">
        <f>('User Information'!I57)</f>
        <v>0</v>
      </c>
      <c r="F74" s="162">
        <f>('User Information'!K57)</f>
        <v>0</v>
      </c>
      <c r="G74" s="157">
        <f>('User Information'!J57)</f>
        <v>0</v>
      </c>
      <c r="H74" s="132"/>
      <c r="I74" s="132"/>
      <c r="J74" s="132"/>
    </row>
    <row r="75" spans="1:10" s="142" customFormat="1">
      <c r="A75" s="155">
        <f>('User Information'!L58)</f>
        <v>0</v>
      </c>
      <c r="B75" s="155">
        <f>('User Information'!G58)</f>
        <v>0</v>
      </c>
      <c r="C75" s="160">
        <f>('User Information'!H58)</f>
        <v>0</v>
      </c>
      <c r="D75" s="157" t="e">
        <f>('User Information'!AE58)</f>
        <v>#N/A</v>
      </c>
      <c r="E75" s="161">
        <f>('User Information'!I58)</f>
        <v>0</v>
      </c>
      <c r="F75" s="162">
        <f>('User Information'!K58)</f>
        <v>0</v>
      </c>
      <c r="G75" s="157">
        <f>('User Information'!J58)</f>
        <v>0</v>
      </c>
      <c r="H75" s="132"/>
      <c r="I75" s="132"/>
      <c r="J75" s="132"/>
    </row>
    <row r="76" spans="1:10" s="142" customFormat="1">
      <c r="A76" s="155">
        <f>('User Information'!L59)</f>
        <v>0</v>
      </c>
      <c r="B76" s="155">
        <f>('User Information'!G59)</f>
        <v>0</v>
      </c>
      <c r="C76" s="160">
        <f>('User Information'!H59)</f>
        <v>0</v>
      </c>
      <c r="D76" s="157" t="e">
        <f>('User Information'!AE59)</f>
        <v>#N/A</v>
      </c>
      <c r="E76" s="161">
        <f>('User Information'!I59)</f>
        <v>0</v>
      </c>
      <c r="F76" s="162">
        <f>('User Information'!K59)</f>
        <v>0</v>
      </c>
      <c r="G76" s="157">
        <f>('User Information'!J59)</f>
        <v>0</v>
      </c>
      <c r="H76" s="132"/>
      <c r="I76" s="132"/>
      <c r="J76" s="132"/>
    </row>
    <row r="77" spans="1:10" s="142" customFormat="1">
      <c r="A77" s="155">
        <f>('User Information'!L60)</f>
        <v>0</v>
      </c>
      <c r="B77" s="155">
        <f>('User Information'!G60)</f>
        <v>0</v>
      </c>
      <c r="C77" s="160">
        <f>('User Information'!H60)</f>
        <v>0</v>
      </c>
      <c r="D77" s="157" t="e">
        <f>('User Information'!AE60)</f>
        <v>#N/A</v>
      </c>
      <c r="E77" s="161">
        <f>('User Information'!I60)</f>
        <v>0</v>
      </c>
      <c r="F77" s="162">
        <f>('User Information'!K60)</f>
        <v>0</v>
      </c>
      <c r="G77" s="157">
        <f>('User Information'!J60)</f>
        <v>0</v>
      </c>
      <c r="H77" s="132"/>
      <c r="I77" s="132"/>
      <c r="J77" s="132"/>
    </row>
    <row r="78" spans="1:10" s="142" customFormat="1">
      <c r="A78" s="155">
        <f>('User Information'!L61)</f>
        <v>0</v>
      </c>
      <c r="B78" s="155">
        <f>('User Information'!G61)</f>
        <v>0</v>
      </c>
      <c r="C78" s="160">
        <f>('User Information'!H61)</f>
        <v>0</v>
      </c>
      <c r="D78" s="157" t="e">
        <f>('User Information'!AE61)</f>
        <v>#N/A</v>
      </c>
      <c r="E78" s="161">
        <f>('User Information'!I61)</f>
        <v>0</v>
      </c>
      <c r="F78" s="162">
        <f>('User Information'!K61)</f>
        <v>0</v>
      </c>
      <c r="G78" s="157">
        <f>('User Information'!J61)</f>
        <v>0</v>
      </c>
      <c r="H78" s="132"/>
      <c r="I78" s="132"/>
      <c r="J78" s="132"/>
    </row>
    <row r="79" spans="1:10" s="142" customFormat="1">
      <c r="A79" s="155">
        <f>('User Information'!L62)</f>
        <v>0</v>
      </c>
      <c r="B79" s="155">
        <f>('User Information'!G62)</f>
        <v>0</v>
      </c>
      <c r="C79" s="160">
        <f>('User Information'!H62)</f>
        <v>0</v>
      </c>
      <c r="D79" s="157" t="e">
        <f>('User Information'!AE62)</f>
        <v>#N/A</v>
      </c>
      <c r="E79" s="161">
        <f>('User Information'!I62)</f>
        <v>0</v>
      </c>
      <c r="F79" s="162">
        <f>('User Information'!K62)</f>
        <v>0</v>
      </c>
      <c r="G79" s="157">
        <f>('User Information'!J62)</f>
        <v>0</v>
      </c>
      <c r="H79" s="132"/>
      <c r="I79" s="132"/>
      <c r="J79" s="132"/>
    </row>
    <row r="80" spans="1:10" s="142" customFormat="1">
      <c r="A80" s="155">
        <f>('User Information'!L63)</f>
        <v>0</v>
      </c>
      <c r="B80" s="155">
        <f>('User Information'!G63)</f>
        <v>0</v>
      </c>
      <c r="C80" s="160">
        <f>('User Information'!H63)</f>
        <v>0</v>
      </c>
      <c r="D80" s="157" t="e">
        <f>('User Information'!AE63)</f>
        <v>#N/A</v>
      </c>
      <c r="E80" s="161">
        <f>('User Information'!I63)</f>
        <v>0</v>
      </c>
      <c r="F80" s="162">
        <f>('User Information'!K63)</f>
        <v>0</v>
      </c>
      <c r="G80" s="157">
        <f>('User Information'!J63)</f>
        <v>0</v>
      </c>
      <c r="H80" s="132"/>
      <c r="I80" s="132"/>
      <c r="J80" s="132"/>
    </row>
    <row r="81" spans="1:10" s="142" customFormat="1">
      <c r="A81" s="155">
        <f>('User Information'!L64)</f>
        <v>0</v>
      </c>
      <c r="B81" s="155">
        <f>('User Information'!G64)</f>
        <v>0</v>
      </c>
      <c r="C81" s="160">
        <f>('User Information'!H64)</f>
        <v>0</v>
      </c>
      <c r="D81" s="157" t="e">
        <f>('User Information'!AE64)</f>
        <v>#N/A</v>
      </c>
      <c r="E81" s="161">
        <f>('User Information'!I64)</f>
        <v>0</v>
      </c>
      <c r="F81" s="162">
        <f>('User Information'!K64)</f>
        <v>0</v>
      </c>
      <c r="G81" s="157">
        <f>('User Information'!J64)</f>
        <v>0</v>
      </c>
      <c r="H81" s="132"/>
      <c r="I81" s="132"/>
      <c r="J81" s="132"/>
    </row>
    <row r="82" spans="1:10" s="142" customFormat="1">
      <c r="A82" s="155">
        <f>('User Information'!L65)</f>
        <v>0</v>
      </c>
      <c r="B82" s="155">
        <f>('User Information'!G65)</f>
        <v>0</v>
      </c>
      <c r="C82" s="160">
        <f>('User Information'!H65)</f>
        <v>0</v>
      </c>
      <c r="D82" s="157" t="e">
        <f>('User Information'!AE65)</f>
        <v>#N/A</v>
      </c>
      <c r="E82" s="161">
        <f>('User Information'!I65)</f>
        <v>0</v>
      </c>
      <c r="F82" s="162">
        <f>('User Information'!K65)</f>
        <v>0</v>
      </c>
      <c r="G82" s="157">
        <f>('User Information'!J65)</f>
        <v>0</v>
      </c>
      <c r="H82" s="132"/>
      <c r="I82" s="132"/>
      <c r="J82" s="132"/>
    </row>
    <row r="83" spans="1:10" s="142" customFormat="1">
      <c r="A83" s="155">
        <f>('User Information'!L66)</f>
        <v>0</v>
      </c>
      <c r="B83" s="155">
        <f>('User Information'!G66)</f>
        <v>0</v>
      </c>
      <c r="C83" s="160">
        <f>('User Information'!H66)</f>
        <v>0</v>
      </c>
      <c r="D83" s="157" t="e">
        <f>('User Information'!AE66)</f>
        <v>#N/A</v>
      </c>
      <c r="E83" s="161">
        <f>('User Information'!I66)</f>
        <v>0</v>
      </c>
      <c r="F83" s="162">
        <f>('User Information'!K66)</f>
        <v>0</v>
      </c>
      <c r="G83" s="157">
        <f>('User Information'!J66)</f>
        <v>0</v>
      </c>
      <c r="H83" s="132"/>
      <c r="I83" s="132"/>
      <c r="J83" s="132"/>
    </row>
    <row r="84" spans="1:10" s="142" customFormat="1">
      <c r="A84" s="155">
        <f>('User Information'!L67)</f>
        <v>0</v>
      </c>
      <c r="B84" s="155">
        <f>('User Information'!G67)</f>
        <v>0</v>
      </c>
      <c r="C84" s="160">
        <f>('User Information'!H67)</f>
        <v>0</v>
      </c>
      <c r="D84" s="157" t="e">
        <f>('User Information'!AE67)</f>
        <v>#N/A</v>
      </c>
      <c r="E84" s="161">
        <f>('User Information'!I67)</f>
        <v>0</v>
      </c>
      <c r="F84" s="162">
        <f>('User Information'!K67)</f>
        <v>0</v>
      </c>
      <c r="G84" s="157">
        <f>('User Information'!J67)</f>
        <v>0</v>
      </c>
      <c r="H84" s="132"/>
      <c r="I84" s="132"/>
      <c r="J84" s="132"/>
    </row>
    <row r="85" spans="1:10" s="142" customFormat="1">
      <c r="A85" s="155">
        <f>('User Information'!L68)</f>
        <v>0</v>
      </c>
      <c r="B85" s="155">
        <f>('User Information'!G68)</f>
        <v>0</v>
      </c>
      <c r="C85" s="160">
        <f>('User Information'!H68)</f>
        <v>0</v>
      </c>
      <c r="D85" s="157" t="e">
        <f>('User Information'!AE68)</f>
        <v>#N/A</v>
      </c>
      <c r="E85" s="161">
        <f>('User Information'!I68)</f>
        <v>0</v>
      </c>
      <c r="F85" s="162">
        <f>('User Information'!K68)</f>
        <v>0</v>
      </c>
      <c r="G85" s="157">
        <f>('User Information'!J68)</f>
        <v>0</v>
      </c>
      <c r="H85" s="132"/>
      <c r="I85" s="132"/>
      <c r="J85" s="132"/>
    </row>
    <row r="86" spans="1:10" s="142" customFormat="1">
      <c r="A86" s="155">
        <f>('User Information'!L69)</f>
        <v>0</v>
      </c>
      <c r="B86" s="155">
        <f>('User Information'!G69)</f>
        <v>0</v>
      </c>
      <c r="C86" s="160">
        <f>('User Information'!H69)</f>
        <v>0</v>
      </c>
      <c r="D86" s="157" t="e">
        <f>('User Information'!AE69)</f>
        <v>#N/A</v>
      </c>
      <c r="E86" s="161">
        <f>('User Information'!I69)</f>
        <v>0</v>
      </c>
      <c r="F86" s="162">
        <f>('User Information'!K69)</f>
        <v>0</v>
      </c>
      <c r="G86" s="157">
        <f>('User Information'!J69)</f>
        <v>0</v>
      </c>
      <c r="H86" s="132"/>
      <c r="I86" s="132"/>
      <c r="J86" s="132"/>
    </row>
    <row r="87" spans="1:10" s="142" customFormat="1">
      <c r="A87" s="155">
        <f>('User Information'!L70)</f>
        <v>0</v>
      </c>
      <c r="B87" s="155">
        <f>('User Information'!G70)</f>
        <v>0</v>
      </c>
      <c r="C87" s="160">
        <f>('User Information'!H70)</f>
        <v>0</v>
      </c>
      <c r="D87" s="157" t="e">
        <f>('User Information'!AE70)</f>
        <v>#N/A</v>
      </c>
      <c r="E87" s="161">
        <f>('User Information'!I70)</f>
        <v>0</v>
      </c>
      <c r="F87" s="162">
        <f>('User Information'!K70)</f>
        <v>0</v>
      </c>
      <c r="G87" s="157">
        <f>('User Information'!J70)</f>
        <v>0</v>
      </c>
      <c r="H87" s="132"/>
      <c r="I87" s="132"/>
      <c r="J87" s="132"/>
    </row>
    <row r="88" spans="1:10" s="142" customFormat="1">
      <c r="A88" s="155">
        <f>('User Information'!L71)</f>
        <v>0</v>
      </c>
      <c r="B88" s="155">
        <f>('User Information'!G71)</f>
        <v>0</v>
      </c>
      <c r="C88" s="160">
        <f>('User Information'!H71)</f>
        <v>0</v>
      </c>
      <c r="D88" s="157" t="e">
        <f>('User Information'!AE71)</f>
        <v>#N/A</v>
      </c>
      <c r="E88" s="161">
        <f>('User Information'!I71)</f>
        <v>0</v>
      </c>
      <c r="F88" s="162">
        <f>('User Information'!K71)</f>
        <v>0</v>
      </c>
      <c r="G88" s="157">
        <f>('User Information'!J71)</f>
        <v>0</v>
      </c>
      <c r="H88" s="132"/>
      <c r="I88" s="132"/>
      <c r="J88" s="132"/>
    </row>
    <row r="89" spans="1:10" s="142" customFormat="1">
      <c r="A89" s="155">
        <f>('User Information'!L72)</f>
        <v>0</v>
      </c>
      <c r="B89" s="155">
        <f>('User Information'!G72)</f>
        <v>0</v>
      </c>
      <c r="C89" s="160">
        <f>('User Information'!H72)</f>
        <v>0</v>
      </c>
      <c r="D89" s="157" t="e">
        <f>('User Information'!AE72)</f>
        <v>#N/A</v>
      </c>
      <c r="E89" s="161">
        <f>('User Information'!I72)</f>
        <v>0</v>
      </c>
      <c r="F89" s="162">
        <f>('User Information'!K72)</f>
        <v>0</v>
      </c>
      <c r="G89" s="157">
        <f>('User Information'!J72)</f>
        <v>0</v>
      </c>
      <c r="H89" s="132"/>
      <c r="I89" s="132"/>
      <c r="J89" s="132"/>
    </row>
    <row r="90" spans="1:10" s="142" customFormat="1">
      <c r="A90" s="155">
        <f>('User Information'!L73)</f>
        <v>0</v>
      </c>
      <c r="B90" s="155">
        <f>('User Information'!G73)</f>
        <v>0</v>
      </c>
      <c r="C90" s="160">
        <f>('User Information'!H73)</f>
        <v>0</v>
      </c>
      <c r="D90" s="157" t="e">
        <f>('User Information'!AE73)</f>
        <v>#N/A</v>
      </c>
      <c r="E90" s="161">
        <f>('User Information'!I73)</f>
        <v>0</v>
      </c>
      <c r="F90" s="162">
        <f>('User Information'!K73)</f>
        <v>0</v>
      </c>
      <c r="G90" s="157">
        <f>('User Information'!J73)</f>
        <v>0</v>
      </c>
      <c r="H90" s="132"/>
      <c r="I90" s="132"/>
      <c r="J90" s="132"/>
    </row>
    <row r="91" spans="1:10" s="142" customFormat="1">
      <c r="A91" s="155">
        <f>('User Information'!L74)</f>
        <v>0</v>
      </c>
      <c r="B91" s="155">
        <f>('User Information'!G74)</f>
        <v>0</v>
      </c>
      <c r="C91" s="160">
        <f>('User Information'!H74)</f>
        <v>0</v>
      </c>
      <c r="D91" s="157" t="e">
        <f>('User Information'!AE74)</f>
        <v>#N/A</v>
      </c>
      <c r="E91" s="161">
        <f>('User Information'!I74)</f>
        <v>0</v>
      </c>
      <c r="F91" s="162">
        <f>('User Information'!K74)</f>
        <v>0</v>
      </c>
      <c r="G91" s="157">
        <f>('User Information'!J74)</f>
        <v>0</v>
      </c>
      <c r="H91" s="132"/>
      <c r="I91" s="132"/>
      <c r="J91" s="132"/>
    </row>
    <row r="92" spans="1:10" s="142" customFormat="1">
      <c r="A92" s="155">
        <f>('User Information'!L75)</f>
        <v>0</v>
      </c>
      <c r="B92" s="155">
        <f>('User Information'!G75)</f>
        <v>0</v>
      </c>
      <c r="C92" s="160">
        <f>('User Information'!H75)</f>
        <v>0</v>
      </c>
      <c r="D92" s="157" t="e">
        <f>('User Information'!AE75)</f>
        <v>#N/A</v>
      </c>
      <c r="E92" s="161">
        <f>('User Information'!I75)</f>
        <v>0</v>
      </c>
      <c r="F92" s="162">
        <f>('User Information'!K75)</f>
        <v>0</v>
      </c>
      <c r="G92" s="157">
        <f>('User Information'!J75)</f>
        <v>0</v>
      </c>
      <c r="H92" s="132"/>
      <c r="I92" s="132"/>
      <c r="J92" s="132"/>
    </row>
    <row r="93" spans="1:10" s="142" customFormat="1">
      <c r="A93" s="155">
        <f>('User Information'!L76)</f>
        <v>0</v>
      </c>
      <c r="B93" s="155">
        <f>('User Information'!G76)</f>
        <v>0</v>
      </c>
      <c r="C93" s="160">
        <f>('User Information'!H76)</f>
        <v>0</v>
      </c>
      <c r="D93" s="157" t="e">
        <f>('User Information'!AE76)</f>
        <v>#N/A</v>
      </c>
      <c r="E93" s="161">
        <f>('User Information'!I76)</f>
        <v>0</v>
      </c>
      <c r="F93" s="162">
        <f>('User Information'!K76)</f>
        <v>0</v>
      </c>
      <c r="G93" s="157">
        <f>('User Information'!J76)</f>
        <v>0</v>
      </c>
      <c r="H93" s="132"/>
      <c r="I93" s="132"/>
      <c r="J93" s="132"/>
    </row>
    <row r="94" spans="1:10" s="142" customFormat="1">
      <c r="A94" s="155">
        <f>('User Information'!L77)</f>
        <v>0</v>
      </c>
      <c r="B94" s="155">
        <f>('User Information'!G77)</f>
        <v>0</v>
      </c>
      <c r="C94" s="160">
        <f>('User Information'!H77)</f>
        <v>0</v>
      </c>
      <c r="D94" s="157" t="e">
        <f>('User Information'!AE77)</f>
        <v>#N/A</v>
      </c>
      <c r="E94" s="161">
        <f>('User Information'!I77)</f>
        <v>0</v>
      </c>
      <c r="F94" s="162">
        <f>('User Information'!K77)</f>
        <v>0</v>
      </c>
      <c r="G94" s="157">
        <f>('User Information'!J77)</f>
        <v>0</v>
      </c>
      <c r="H94" s="132"/>
      <c r="I94" s="132"/>
      <c r="J94" s="132"/>
    </row>
    <row r="95" spans="1:10" s="142" customFormat="1">
      <c r="A95" s="155">
        <f>('User Information'!L78)</f>
        <v>0</v>
      </c>
      <c r="B95" s="155">
        <f>('User Information'!G78)</f>
        <v>0</v>
      </c>
      <c r="C95" s="160">
        <f>('User Information'!H78)</f>
        <v>0</v>
      </c>
      <c r="D95" s="157" t="e">
        <f>('User Information'!AE78)</f>
        <v>#N/A</v>
      </c>
      <c r="E95" s="161">
        <f>('User Information'!I78)</f>
        <v>0</v>
      </c>
      <c r="F95" s="162">
        <f>('User Information'!K78)</f>
        <v>0</v>
      </c>
      <c r="G95" s="157">
        <f>('User Information'!J78)</f>
        <v>0</v>
      </c>
      <c r="H95" s="132"/>
      <c r="I95" s="132"/>
      <c r="J95" s="132"/>
    </row>
    <row r="96" spans="1:10" s="142" customFormat="1">
      <c r="A96" s="155">
        <f>('User Information'!L79)</f>
        <v>0</v>
      </c>
      <c r="B96" s="155">
        <f>('User Information'!G79)</f>
        <v>0</v>
      </c>
      <c r="C96" s="160">
        <f>('User Information'!H79)</f>
        <v>0</v>
      </c>
      <c r="D96" s="157" t="e">
        <f>('User Information'!AE79)</f>
        <v>#N/A</v>
      </c>
      <c r="E96" s="161">
        <f>('User Information'!I79)</f>
        <v>0</v>
      </c>
      <c r="F96" s="162">
        <f>('User Information'!K79)</f>
        <v>0</v>
      </c>
      <c r="G96" s="157">
        <f>('User Information'!J79)</f>
        <v>0</v>
      </c>
      <c r="H96" s="132"/>
      <c r="I96" s="132"/>
      <c r="J96" s="132"/>
    </row>
    <row r="97" spans="1:10" s="142" customFormat="1">
      <c r="A97" s="155">
        <f>('User Information'!L80)</f>
        <v>0</v>
      </c>
      <c r="B97" s="155">
        <f>('User Information'!G80)</f>
        <v>0</v>
      </c>
      <c r="C97" s="160">
        <f>('User Information'!H80)</f>
        <v>0</v>
      </c>
      <c r="D97" s="157" t="e">
        <f>('User Information'!AE80)</f>
        <v>#N/A</v>
      </c>
      <c r="E97" s="161">
        <f>('User Information'!I80)</f>
        <v>0</v>
      </c>
      <c r="F97" s="162">
        <f>('User Information'!K80)</f>
        <v>0</v>
      </c>
      <c r="G97" s="157">
        <f>('User Information'!J80)</f>
        <v>0</v>
      </c>
      <c r="H97" s="132"/>
      <c r="I97" s="132"/>
      <c r="J97" s="132"/>
    </row>
    <row r="98" spans="1:10" s="142" customFormat="1">
      <c r="A98" s="155">
        <f>('User Information'!L81)</f>
        <v>0</v>
      </c>
      <c r="B98" s="155">
        <f>('User Information'!G81)</f>
        <v>0</v>
      </c>
      <c r="C98" s="160">
        <f>('User Information'!H81)</f>
        <v>0</v>
      </c>
      <c r="D98" s="157" t="e">
        <f>('User Information'!AE81)</f>
        <v>#N/A</v>
      </c>
      <c r="E98" s="161">
        <f>('User Information'!I81)</f>
        <v>0</v>
      </c>
      <c r="F98" s="162">
        <f>('User Information'!K81)</f>
        <v>0</v>
      </c>
      <c r="G98" s="157">
        <f>('User Information'!J81)</f>
        <v>0</v>
      </c>
      <c r="H98" s="132"/>
      <c r="I98" s="132"/>
      <c r="J98" s="132"/>
    </row>
    <row r="99" spans="1:10" s="142" customFormat="1">
      <c r="A99" s="155">
        <f>('User Information'!L82)</f>
        <v>0</v>
      </c>
      <c r="B99" s="155">
        <f>('User Information'!G82)</f>
        <v>0</v>
      </c>
      <c r="C99" s="160">
        <f>('User Information'!H82)</f>
        <v>0</v>
      </c>
      <c r="D99" s="157" t="e">
        <f>('User Information'!AE82)</f>
        <v>#N/A</v>
      </c>
      <c r="E99" s="161">
        <f>('User Information'!I82)</f>
        <v>0</v>
      </c>
      <c r="F99" s="162">
        <f>('User Information'!K82)</f>
        <v>0</v>
      </c>
      <c r="G99" s="157">
        <f>('User Information'!J82)</f>
        <v>0</v>
      </c>
      <c r="H99" s="132"/>
      <c r="I99" s="132"/>
      <c r="J99" s="132"/>
    </row>
    <row r="100" spans="1:10" s="142" customFormat="1">
      <c r="A100" s="155">
        <f>('User Information'!L83)</f>
        <v>0</v>
      </c>
      <c r="B100" s="155">
        <f>('User Information'!G83)</f>
        <v>0</v>
      </c>
      <c r="C100" s="160">
        <f>('User Information'!H83)</f>
        <v>0</v>
      </c>
      <c r="D100" s="157" t="e">
        <f>('User Information'!AE83)</f>
        <v>#N/A</v>
      </c>
      <c r="E100" s="161">
        <f>('User Information'!I83)</f>
        <v>0</v>
      </c>
      <c r="F100" s="162">
        <f>('User Information'!K83)</f>
        <v>0</v>
      </c>
      <c r="G100" s="157">
        <f>('User Information'!J83)</f>
        <v>0</v>
      </c>
      <c r="H100" s="132"/>
      <c r="I100" s="132"/>
      <c r="J100" s="132"/>
    </row>
    <row r="101" spans="1:10" s="142" customFormat="1">
      <c r="A101" s="155">
        <f>('User Information'!L84)</f>
        <v>0</v>
      </c>
      <c r="B101" s="155">
        <f>('User Information'!G84)</f>
        <v>0</v>
      </c>
      <c r="C101" s="160">
        <f>('User Information'!H84)</f>
        <v>0</v>
      </c>
      <c r="D101" s="157" t="e">
        <f>('User Information'!AE84)</f>
        <v>#N/A</v>
      </c>
      <c r="E101" s="161">
        <f>('User Information'!I84)</f>
        <v>0</v>
      </c>
      <c r="F101" s="162">
        <f>('User Information'!K84)</f>
        <v>0</v>
      </c>
      <c r="G101" s="157">
        <f>('User Information'!J84)</f>
        <v>0</v>
      </c>
      <c r="H101" s="132"/>
      <c r="I101" s="132"/>
      <c r="J101" s="132"/>
    </row>
    <row r="102" spans="1:10" s="142" customFormat="1">
      <c r="A102" s="155">
        <f>('User Information'!L85)</f>
        <v>0</v>
      </c>
      <c r="B102" s="155">
        <f>('User Information'!G85)</f>
        <v>0</v>
      </c>
      <c r="C102" s="160">
        <f>('User Information'!H85)</f>
        <v>0</v>
      </c>
      <c r="D102" s="157" t="e">
        <f>('User Information'!AE85)</f>
        <v>#N/A</v>
      </c>
      <c r="E102" s="161">
        <f>('User Information'!I85)</f>
        <v>0</v>
      </c>
      <c r="F102" s="162">
        <f>('User Information'!K85)</f>
        <v>0</v>
      </c>
      <c r="G102" s="157">
        <f>('User Information'!J85)</f>
        <v>0</v>
      </c>
      <c r="H102" s="132"/>
      <c r="I102" s="132"/>
      <c r="J102" s="132"/>
    </row>
    <row r="103" spans="1:10" s="142" customFormat="1">
      <c r="A103" s="155">
        <f>('User Information'!L86)</f>
        <v>0</v>
      </c>
      <c r="B103" s="155">
        <f>('User Information'!G86)</f>
        <v>0</v>
      </c>
      <c r="C103" s="160">
        <f>('User Information'!H86)</f>
        <v>0</v>
      </c>
      <c r="D103" s="157" t="e">
        <f>('User Information'!AE86)</f>
        <v>#N/A</v>
      </c>
      <c r="E103" s="161">
        <f>('User Information'!I86)</f>
        <v>0</v>
      </c>
      <c r="F103" s="162">
        <f>('User Information'!K86)</f>
        <v>0</v>
      </c>
      <c r="G103" s="157">
        <f>('User Information'!J86)</f>
        <v>0</v>
      </c>
      <c r="H103" s="132"/>
      <c r="I103" s="132"/>
      <c r="J103" s="132"/>
    </row>
    <row r="104" spans="1:10" s="142" customFormat="1">
      <c r="A104" s="155">
        <f>('User Information'!L87)</f>
        <v>0</v>
      </c>
      <c r="B104" s="155">
        <f>('User Information'!G87)</f>
        <v>0</v>
      </c>
      <c r="C104" s="160">
        <f>('User Information'!H87)</f>
        <v>0</v>
      </c>
      <c r="D104" s="157" t="e">
        <f>('User Information'!AE87)</f>
        <v>#N/A</v>
      </c>
      <c r="E104" s="161">
        <f>('User Information'!I87)</f>
        <v>0</v>
      </c>
      <c r="F104" s="162">
        <f>('User Information'!K87)</f>
        <v>0</v>
      </c>
      <c r="G104" s="157">
        <f>('User Information'!J87)</f>
        <v>0</v>
      </c>
      <c r="H104" s="132"/>
      <c r="I104" s="132"/>
      <c r="J104" s="132"/>
    </row>
    <row r="105" spans="1:10" s="142" customFormat="1">
      <c r="A105" s="155">
        <f>('User Information'!L88)</f>
        <v>0</v>
      </c>
      <c r="B105" s="155">
        <f>('User Information'!G88)</f>
        <v>0</v>
      </c>
      <c r="C105" s="160">
        <f>('User Information'!H88)</f>
        <v>0</v>
      </c>
      <c r="D105" s="157" t="e">
        <f>('User Information'!AE88)</f>
        <v>#N/A</v>
      </c>
      <c r="E105" s="161">
        <f>('User Information'!I88)</f>
        <v>0</v>
      </c>
      <c r="F105" s="162">
        <f>('User Information'!K88)</f>
        <v>0</v>
      </c>
      <c r="G105" s="157">
        <f>('User Information'!J88)</f>
        <v>0</v>
      </c>
      <c r="H105" s="132"/>
      <c r="I105" s="132"/>
      <c r="J105" s="132"/>
    </row>
    <row r="106" spans="1:10" s="142" customFormat="1">
      <c r="A106" s="155">
        <f>('User Information'!L89)</f>
        <v>0</v>
      </c>
      <c r="B106" s="155">
        <f>('User Information'!G89)</f>
        <v>0</v>
      </c>
      <c r="C106" s="160">
        <f>('User Information'!H89)</f>
        <v>0</v>
      </c>
      <c r="D106" s="157" t="e">
        <f>('User Information'!AE89)</f>
        <v>#N/A</v>
      </c>
      <c r="E106" s="161">
        <f>('User Information'!I89)</f>
        <v>0</v>
      </c>
      <c r="F106" s="162">
        <f>('User Information'!K89)</f>
        <v>0</v>
      </c>
      <c r="G106" s="157">
        <f>('User Information'!J89)</f>
        <v>0</v>
      </c>
      <c r="H106" s="132"/>
      <c r="I106" s="132"/>
      <c r="J106" s="132"/>
    </row>
    <row r="107" spans="1:10" s="142" customFormat="1">
      <c r="A107" s="155">
        <f>('User Information'!L90)</f>
        <v>0</v>
      </c>
      <c r="B107" s="155">
        <f>('User Information'!G90)</f>
        <v>0</v>
      </c>
      <c r="C107" s="160">
        <f>('User Information'!H90)</f>
        <v>0</v>
      </c>
      <c r="D107" s="157" t="e">
        <f>('User Information'!AE90)</f>
        <v>#N/A</v>
      </c>
      <c r="E107" s="161">
        <f>('User Information'!I90)</f>
        <v>0</v>
      </c>
      <c r="F107" s="162">
        <f>('User Information'!K90)</f>
        <v>0</v>
      </c>
      <c r="G107" s="157">
        <f>('User Information'!J90)</f>
        <v>0</v>
      </c>
      <c r="H107" s="132"/>
      <c r="I107" s="132"/>
      <c r="J107" s="132"/>
    </row>
    <row r="108" spans="1:10" s="142" customFormat="1">
      <c r="A108" s="155">
        <f>('User Information'!L91)</f>
        <v>0</v>
      </c>
      <c r="B108" s="155">
        <f>('User Information'!G91)</f>
        <v>0</v>
      </c>
      <c r="C108" s="160">
        <f>('User Information'!H91)</f>
        <v>0</v>
      </c>
      <c r="D108" s="157" t="e">
        <f>('User Information'!AE91)</f>
        <v>#N/A</v>
      </c>
      <c r="E108" s="161">
        <f>('User Information'!I91)</f>
        <v>0</v>
      </c>
      <c r="F108" s="162">
        <f>('User Information'!K91)</f>
        <v>0</v>
      </c>
      <c r="G108" s="157">
        <f>('User Information'!J91)</f>
        <v>0</v>
      </c>
      <c r="H108" s="132"/>
      <c r="I108" s="132"/>
      <c r="J108" s="132"/>
    </row>
    <row r="109" spans="1:10" s="142" customFormat="1">
      <c r="A109" s="155">
        <f>('User Information'!L92)</f>
        <v>0</v>
      </c>
      <c r="B109" s="155">
        <f>('User Information'!G92)</f>
        <v>0</v>
      </c>
      <c r="C109" s="160">
        <f>('User Information'!H92)</f>
        <v>0</v>
      </c>
      <c r="D109" s="157" t="e">
        <f>('User Information'!AE92)</f>
        <v>#N/A</v>
      </c>
      <c r="E109" s="161">
        <f>('User Information'!I92)</f>
        <v>0</v>
      </c>
      <c r="F109" s="162">
        <f>('User Information'!K92)</f>
        <v>0</v>
      </c>
      <c r="G109" s="157">
        <f>('User Information'!J92)</f>
        <v>0</v>
      </c>
      <c r="H109" s="132"/>
      <c r="I109" s="132"/>
      <c r="J109" s="132"/>
    </row>
    <row r="110" spans="1:10" s="142" customFormat="1">
      <c r="A110" s="155">
        <f>('User Information'!L93)</f>
        <v>0</v>
      </c>
      <c r="B110" s="155">
        <f>('User Information'!G93)</f>
        <v>0</v>
      </c>
      <c r="C110" s="160">
        <f>('User Information'!H93)</f>
        <v>0</v>
      </c>
      <c r="D110" s="157" t="e">
        <f>('User Information'!AE93)</f>
        <v>#N/A</v>
      </c>
      <c r="E110" s="161">
        <f>('User Information'!I93)</f>
        <v>0</v>
      </c>
      <c r="F110" s="162">
        <f>('User Information'!K93)</f>
        <v>0</v>
      </c>
      <c r="G110" s="157">
        <f>('User Information'!J93)</f>
        <v>0</v>
      </c>
      <c r="H110" s="132"/>
      <c r="I110" s="132"/>
      <c r="J110" s="132"/>
    </row>
    <row r="111" spans="1:10" s="142" customFormat="1">
      <c r="A111" s="155">
        <f>('User Information'!L94)</f>
        <v>0</v>
      </c>
      <c r="B111" s="155">
        <f>('User Information'!G94)</f>
        <v>0</v>
      </c>
      <c r="C111" s="160">
        <f>('User Information'!H94)</f>
        <v>0</v>
      </c>
      <c r="D111" s="157" t="e">
        <f>('User Information'!AE94)</f>
        <v>#N/A</v>
      </c>
      <c r="E111" s="161">
        <f>('User Information'!I94)</f>
        <v>0</v>
      </c>
      <c r="F111" s="162">
        <f>('User Information'!K94)</f>
        <v>0</v>
      </c>
      <c r="G111" s="157">
        <f>('User Information'!J94)</f>
        <v>0</v>
      </c>
      <c r="H111" s="132"/>
      <c r="I111" s="132"/>
      <c r="J111" s="132"/>
    </row>
    <row r="112" spans="1:10" s="142" customFormat="1">
      <c r="A112" s="155">
        <f>('User Information'!L95)</f>
        <v>0</v>
      </c>
      <c r="B112" s="155">
        <f>('User Information'!G95)</f>
        <v>0</v>
      </c>
      <c r="C112" s="160">
        <f>('User Information'!H95)</f>
        <v>0</v>
      </c>
      <c r="D112" s="157" t="e">
        <f>('User Information'!AE95)</f>
        <v>#N/A</v>
      </c>
      <c r="E112" s="161">
        <f>('User Information'!I95)</f>
        <v>0</v>
      </c>
      <c r="F112" s="162">
        <f>('User Information'!K95)</f>
        <v>0</v>
      </c>
      <c r="G112" s="157">
        <f>('User Information'!J95)</f>
        <v>0</v>
      </c>
      <c r="H112" s="132"/>
      <c r="I112" s="132"/>
      <c r="J112" s="132"/>
    </row>
    <row r="113" spans="1:10" s="142" customFormat="1">
      <c r="A113" s="155">
        <f>('User Information'!L96)</f>
        <v>0</v>
      </c>
      <c r="B113" s="155">
        <f>('User Information'!G96)</f>
        <v>0</v>
      </c>
      <c r="C113" s="160">
        <f>('User Information'!H96)</f>
        <v>0</v>
      </c>
      <c r="D113" s="157" t="e">
        <f>('User Information'!AE96)</f>
        <v>#N/A</v>
      </c>
      <c r="E113" s="161">
        <f>('User Information'!I96)</f>
        <v>0</v>
      </c>
      <c r="F113" s="162">
        <f>('User Information'!K96)</f>
        <v>0</v>
      </c>
      <c r="G113" s="157">
        <f>('User Information'!J96)</f>
        <v>0</v>
      </c>
      <c r="H113" s="132"/>
      <c r="I113" s="132"/>
      <c r="J113" s="132"/>
    </row>
    <row r="114" spans="1:10" s="142" customFormat="1">
      <c r="A114" s="155">
        <f>('User Information'!L97)</f>
        <v>0</v>
      </c>
      <c r="B114" s="155">
        <f>('User Information'!G97)</f>
        <v>0</v>
      </c>
      <c r="C114" s="160">
        <f>('User Information'!H97)</f>
        <v>0</v>
      </c>
      <c r="D114" s="157" t="e">
        <f>('User Information'!AE97)</f>
        <v>#N/A</v>
      </c>
      <c r="E114" s="161">
        <f>('User Information'!I97)</f>
        <v>0</v>
      </c>
      <c r="F114" s="162">
        <f>('User Information'!K97)</f>
        <v>0</v>
      </c>
      <c r="G114" s="157">
        <f>('User Information'!J97)</f>
        <v>0</v>
      </c>
      <c r="H114" s="132"/>
      <c r="I114" s="132"/>
      <c r="J114" s="132"/>
    </row>
    <row r="115" spans="1:10" s="142" customFormat="1">
      <c r="A115" s="155">
        <f>('User Information'!L98)</f>
        <v>0</v>
      </c>
      <c r="B115" s="155">
        <f>('User Information'!G98)</f>
        <v>0</v>
      </c>
      <c r="C115" s="160">
        <f>('User Information'!H98)</f>
        <v>0</v>
      </c>
      <c r="D115" s="157" t="e">
        <f>('User Information'!AE98)</f>
        <v>#N/A</v>
      </c>
      <c r="E115" s="161">
        <f>('User Information'!I98)</f>
        <v>0</v>
      </c>
      <c r="F115" s="162">
        <f>('User Information'!K98)</f>
        <v>0</v>
      </c>
      <c r="G115" s="157">
        <f>('User Information'!J98)</f>
        <v>0</v>
      </c>
      <c r="H115" s="132"/>
      <c r="I115" s="132"/>
      <c r="J115" s="132"/>
    </row>
    <row r="116" spans="1:10" s="142" customFormat="1">
      <c r="A116" s="155">
        <f>('User Information'!L99)</f>
        <v>0</v>
      </c>
      <c r="B116" s="155">
        <f>('User Information'!G99)</f>
        <v>0</v>
      </c>
      <c r="C116" s="160">
        <f>('User Information'!H99)</f>
        <v>0</v>
      </c>
      <c r="D116" s="157" t="e">
        <f>('User Information'!AE99)</f>
        <v>#N/A</v>
      </c>
      <c r="E116" s="161">
        <f>('User Information'!I99)</f>
        <v>0</v>
      </c>
      <c r="F116" s="162">
        <f>('User Information'!K99)</f>
        <v>0</v>
      </c>
      <c r="G116" s="157">
        <f>('User Information'!J99)</f>
        <v>0</v>
      </c>
      <c r="H116" s="132"/>
      <c r="I116" s="132"/>
      <c r="J116" s="132"/>
    </row>
    <row r="117" spans="1:10" s="142" customFormat="1">
      <c r="A117" s="155">
        <f>('User Information'!L100)</f>
        <v>0</v>
      </c>
      <c r="B117" s="155">
        <f>('User Information'!G100)</f>
        <v>0</v>
      </c>
      <c r="C117" s="160">
        <f>('User Information'!H100)</f>
        <v>0</v>
      </c>
      <c r="D117" s="157" t="e">
        <f>('User Information'!AE100)</f>
        <v>#N/A</v>
      </c>
      <c r="E117" s="161">
        <f>('User Information'!I100)</f>
        <v>0</v>
      </c>
      <c r="F117" s="162">
        <f>('User Information'!K100)</f>
        <v>0</v>
      </c>
      <c r="G117" s="157">
        <f>('User Information'!J100)</f>
        <v>0</v>
      </c>
      <c r="H117" s="132"/>
      <c r="I117" s="132"/>
      <c r="J117" s="132"/>
    </row>
    <row r="118" spans="1:10" s="142" customFormat="1">
      <c r="A118" s="155">
        <f>('User Information'!L101)</f>
        <v>0</v>
      </c>
      <c r="B118" s="155">
        <f>('User Information'!G101)</f>
        <v>0</v>
      </c>
      <c r="C118" s="160">
        <f>('User Information'!H101)</f>
        <v>0</v>
      </c>
      <c r="D118" s="157" t="e">
        <f>('User Information'!AE101)</f>
        <v>#N/A</v>
      </c>
      <c r="E118" s="161">
        <f>('User Information'!I101)</f>
        <v>0</v>
      </c>
      <c r="F118" s="162">
        <f>('User Information'!K101)</f>
        <v>0</v>
      </c>
      <c r="G118" s="157">
        <f>('User Information'!J101)</f>
        <v>0</v>
      </c>
      <c r="H118" s="132"/>
      <c r="I118" s="132"/>
      <c r="J118" s="132"/>
    </row>
    <row r="119" spans="1:10" s="142" customFormat="1">
      <c r="A119" s="155">
        <f>('User Information'!L102)</f>
        <v>0</v>
      </c>
      <c r="B119" s="155">
        <f>('User Information'!G102)</f>
        <v>0</v>
      </c>
      <c r="C119" s="160">
        <f>('User Information'!H102)</f>
        <v>0</v>
      </c>
      <c r="D119" s="157" t="e">
        <f>('User Information'!AE102)</f>
        <v>#N/A</v>
      </c>
      <c r="E119" s="161">
        <f>('User Information'!I102)</f>
        <v>0</v>
      </c>
      <c r="F119" s="162">
        <f>('User Information'!K102)</f>
        <v>0</v>
      </c>
      <c r="G119" s="157">
        <f>('User Information'!J102)</f>
        <v>0</v>
      </c>
      <c r="H119" s="132"/>
      <c r="I119" s="132"/>
      <c r="J119" s="132"/>
    </row>
    <row r="120" spans="1:10" s="142" customFormat="1">
      <c r="A120" s="155">
        <f>('User Information'!L103)</f>
        <v>0</v>
      </c>
      <c r="B120" s="155">
        <f>('User Information'!G103)</f>
        <v>0</v>
      </c>
      <c r="C120" s="160">
        <f>('User Information'!H103)</f>
        <v>0</v>
      </c>
      <c r="D120" s="157" t="e">
        <f>('User Information'!AE103)</f>
        <v>#N/A</v>
      </c>
      <c r="E120" s="161">
        <f>('User Information'!I103)</f>
        <v>0</v>
      </c>
      <c r="F120" s="162">
        <f>('User Information'!K103)</f>
        <v>0</v>
      </c>
      <c r="G120" s="157">
        <f>('User Information'!J103)</f>
        <v>0</v>
      </c>
      <c r="H120" s="132"/>
      <c r="I120" s="132"/>
      <c r="J120" s="132"/>
    </row>
    <row r="121" spans="1:10" s="142" customFormat="1">
      <c r="A121" s="155">
        <f>('User Information'!L104)</f>
        <v>0</v>
      </c>
      <c r="B121" s="155">
        <f>('User Information'!G104)</f>
        <v>0</v>
      </c>
      <c r="C121" s="160">
        <f>('User Information'!H104)</f>
        <v>0</v>
      </c>
      <c r="D121" s="157" t="e">
        <f>('User Information'!AE104)</f>
        <v>#N/A</v>
      </c>
      <c r="E121" s="161">
        <f>('User Information'!I104)</f>
        <v>0</v>
      </c>
      <c r="F121" s="162">
        <f>('User Information'!K104)</f>
        <v>0</v>
      </c>
      <c r="G121" s="157">
        <f>('User Information'!J104)</f>
        <v>0</v>
      </c>
      <c r="H121" s="132"/>
      <c r="I121" s="132"/>
      <c r="J121" s="132"/>
    </row>
    <row r="122" spans="1:10" s="142" customFormat="1">
      <c r="A122" s="155">
        <f>('User Information'!L105)</f>
        <v>0</v>
      </c>
      <c r="B122" s="155">
        <f>('User Information'!G105)</f>
        <v>0</v>
      </c>
      <c r="C122" s="160">
        <f>('User Information'!H105)</f>
        <v>0</v>
      </c>
      <c r="D122" s="157" t="e">
        <f>('User Information'!AE105)</f>
        <v>#N/A</v>
      </c>
      <c r="E122" s="161">
        <f>('User Information'!I105)</f>
        <v>0</v>
      </c>
      <c r="F122" s="162">
        <f>('User Information'!K105)</f>
        <v>0</v>
      </c>
      <c r="G122" s="157">
        <f>('User Information'!J105)</f>
        <v>0</v>
      </c>
      <c r="H122" s="132"/>
      <c r="I122" s="132"/>
      <c r="J122" s="132"/>
    </row>
    <row r="123" spans="1:10" s="142" customFormat="1">
      <c r="A123" s="155">
        <f>('User Information'!L106)</f>
        <v>0</v>
      </c>
      <c r="B123" s="155">
        <f>('User Information'!G106)</f>
        <v>0</v>
      </c>
      <c r="C123" s="160">
        <f>('User Information'!H106)</f>
        <v>0</v>
      </c>
      <c r="D123" s="157" t="e">
        <f>('User Information'!AE106)</f>
        <v>#N/A</v>
      </c>
      <c r="E123" s="161">
        <f>('User Information'!I106)</f>
        <v>0</v>
      </c>
      <c r="F123" s="162">
        <f>('User Information'!K106)</f>
        <v>0</v>
      </c>
      <c r="G123" s="157">
        <f>('User Information'!J106)</f>
        <v>0</v>
      </c>
      <c r="H123" s="132"/>
      <c r="I123" s="132"/>
      <c r="J123" s="132"/>
    </row>
    <row r="124" spans="1:10" s="142" customFormat="1">
      <c r="A124" s="155">
        <f>('User Information'!L107)</f>
        <v>0</v>
      </c>
      <c r="B124" s="155">
        <f>('User Information'!G107)</f>
        <v>0</v>
      </c>
      <c r="C124" s="160">
        <f>('User Information'!H107)</f>
        <v>0</v>
      </c>
      <c r="D124" s="157" t="e">
        <f>('User Information'!AE107)</f>
        <v>#N/A</v>
      </c>
      <c r="E124" s="161">
        <f>('User Information'!I107)</f>
        <v>0</v>
      </c>
      <c r="F124" s="162">
        <f>('User Information'!K107)</f>
        <v>0</v>
      </c>
      <c r="G124" s="157">
        <f>('User Information'!J107)</f>
        <v>0</v>
      </c>
      <c r="H124" s="132"/>
      <c r="I124" s="132"/>
      <c r="J124" s="132"/>
    </row>
    <row r="125" spans="1:10" s="142" customFormat="1">
      <c r="A125" s="155">
        <f>('User Information'!L108)</f>
        <v>0</v>
      </c>
      <c r="B125" s="155">
        <f>('User Information'!G108)</f>
        <v>0</v>
      </c>
      <c r="C125" s="160">
        <f>('User Information'!H108)</f>
        <v>0</v>
      </c>
      <c r="D125" s="157" t="e">
        <f>('User Information'!AE108)</f>
        <v>#N/A</v>
      </c>
      <c r="E125" s="161">
        <f>('User Information'!I108)</f>
        <v>0</v>
      </c>
      <c r="F125" s="162">
        <f>('User Information'!K108)</f>
        <v>0</v>
      </c>
      <c r="G125" s="157">
        <f>('User Information'!J108)</f>
        <v>0</v>
      </c>
      <c r="H125" s="132"/>
      <c r="I125" s="132"/>
      <c r="J125" s="132"/>
    </row>
    <row r="126" spans="1:10" s="142" customFormat="1">
      <c r="A126" s="155">
        <f>('User Information'!L109)</f>
        <v>0</v>
      </c>
      <c r="B126" s="155">
        <f>('User Information'!G109)</f>
        <v>0</v>
      </c>
      <c r="C126" s="160">
        <f>('User Information'!H109)</f>
        <v>0</v>
      </c>
      <c r="D126" s="157" t="e">
        <f>('User Information'!AE109)</f>
        <v>#N/A</v>
      </c>
      <c r="E126" s="161">
        <f>('User Information'!I109)</f>
        <v>0</v>
      </c>
      <c r="F126" s="162">
        <f>('User Information'!K109)</f>
        <v>0</v>
      </c>
      <c r="G126" s="157">
        <f>('User Information'!J109)</f>
        <v>0</v>
      </c>
      <c r="H126" s="132"/>
      <c r="I126" s="132"/>
      <c r="J126" s="132"/>
    </row>
    <row r="127" spans="1:10" s="142" customFormat="1">
      <c r="A127" s="155">
        <f>('User Information'!L110)</f>
        <v>0</v>
      </c>
      <c r="B127" s="155">
        <f>('User Information'!G110)</f>
        <v>0</v>
      </c>
      <c r="C127" s="160">
        <f>('User Information'!H110)</f>
        <v>0</v>
      </c>
      <c r="D127" s="157" t="e">
        <f>('User Information'!AE110)</f>
        <v>#N/A</v>
      </c>
      <c r="E127" s="161">
        <f>('User Information'!I110)</f>
        <v>0</v>
      </c>
      <c r="F127" s="162">
        <f>('User Information'!K110)</f>
        <v>0</v>
      </c>
      <c r="G127" s="157">
        <f>('User Information'!J110)</f>
        <v>0</v>
      </c>
      <c r="H127" s="132"/>
      <c r="I127" s="132"/>
      <c r="J127" s="132"/>
    </row>
    <row r="128" spans="1:10" s="142" customFormat="1">
      <c r="A128" s="155">
        <f>('User Information'!L111)</f>
        <v>0</v>
      </c>
      <c r="B128" s="155">
        <f>('User Information'!G111)</f>
        <v>0</v>
      </c>
      <c r="C128" s="160">
        <f>('User Information'!H111)</f>
        <v>0</v>
      </c>
      <c r="D128" s="157" t="e">
        <f>('User Information'!AE111)</f>
        <v>#N/A</v>
      </c>
      <c r="E128" s="161">
        <f>('User Information'!I111)</f>
        <v>0</v>
      </c>
      <c r="F128" s="162">
        <f>('User Information'!K111)</f>
        <v>0</v>
      </c>
      <c r="G128" s="157">
        <f>('User Information'!J111)</f>
        <v>0</v>
      </c>
      <c r="H128" s="132"/>
      <c r="I128" s="132"/>
      <c r="J128" s="132"/>
    </row>
    <row r="129" spans="1:10" s="142" customFormat="1">
      <c r="A129" s="155">
        <f>('User Information'!L112)</f>
        <v>0</v>
      </c>
      <c r="B129" s="155">
        <f>('User Information'!G112)</f>
        <v>0</v>
      </c>
      <c r="C129" s="160">
        <f>('User Information'!H112)</f>
        <v>0</v>
      </c>
      <c r="D129" s="157" t="e">
        <f>('User Information'!AE112)</f>
        <v>#N/A</v>
      </c>
      <c r="E129" s="161">
        <f>('User Information'!I112)</f>
        <v>0</v>
      </c>
      <c r="F129" s="162">
        <f>('User Information'!K112)</f>
        <v>0</v>
      </c>
      <c r="G129" s="157">
        <f>('User Information'!J112)</f>
        <v>0</v>
      </c>
      <c r="H129" s="132"/>
      <c r="I129" s="132"/>
      <c r="J129" s="132"/>
    </row>
    <row r="130" spans="1:10" s="142" customFormat="1">
      <c r="A130" s="155">
        <f>('User Information'!L113)</f>
        <v>0</v>
      </c>
      <c r="B130" s="155">
        <f>('User Information'!G113)</f>
        <v>0</v>
      </c>
      <c r="C130" s="160">
        <f>('User Information'!H113)</f>
        <v>0</v>
      </c>
      <c r="D130" s="157" t="e">
        <f>('User Information'!AE113)</f>
        <v>#N/A</v>
      </c>
      <c r="E130" s="161">
        <f>('User Information'!I113)</f>
        <v>0</v>
      </c>
      <c r="F130" s="162">
        <f>('User Information'!K113)</f>
        <v>0</v>
      </c>
      <c r="G130" s="157">
        <f>('User Information'!J113)</f>
        <v>0</v>
      </c>
      <c r="H130" s="132"/>
      <c r="I130" s="132"/>
      <c r="J130" s="132"/>
    </row>
    <row r="131" spans="1:10" s="142" customFormat="1">
      <c r="A131" s="155">
        <f>('User Information'!L114)</f>
        <v>0</v>
      </c>
      <c r="B131" s="155">
        <f>('User Information'!G114)</f>
        <v>0</v>
      </c>
      <c r="C131" s="160">
        <f>('User Information'!H114)</f>
        <v>0</v>
      </c>
      <c r="D131" s="157" t="e">
        <f>('User Information'!AE114)</f>
        <v>#N/A</v>
      </c>
      <c r="E131" s="161">
        <f>('User Information'!I114)</f>
        <v>0</v>
      </c>
      <c r="F131" s="162">
        <f>('User Information'!K114)</f>
        <v>0</v>
      </c>
      <c r="G131" s="157">
        <f>('User Information'!J114)</f>
        <v>0</v>
      </c>
      <c r="H131" s="132"/>
      <c r="I131" s="132"/>
      <c r="J131" s="132"/>
    </row>
    <row r="132" spans="1:10" s="142" customFormat="1">
      <c r="A132" s="155">
        <f>('User Information'!L115)</f>
        <v>0</v>
      </c>
      <c r="B132" s="155">
        <f>('User Information'!G115)</f>
        <v>0</v>
      </c>
      <c r="C132" s="160">
        <f>('User Information'!H115)</f>
        <v>0</v>
      </c>
      <c r="D132" s="157" t="e">
        <f>('User Information'!AE115)</f>
        <v>#N/A</v>
      </c>
      <c r="E132" s="161">
        <f>('User Information'!I115)</f>
        <v>0</v>
      </c>
      <c r="F132" s="162">
        <f>('User Information'!K115)</f>
        <v>0</v>
      </c>
      <c r="G132" s="157">
        <f>('User Information'!J115)</f>
        <v>0</v>
      </c>
      <c r="H132" s="132"/>
      <c r="I132" s="132"/>
      <c r="J132" s="132"/>
    </row>
    <row r="133" spans="1:10" s="142" customFormat="1">
      <c r="A133" s="155">
        <f>('User Information'!L116)</f>
        <v>0</v>
      </c>
      <c r="B133" s="155">
        <f>('User Information'!G116)</f>
        <v>0</v>
      </c>
      <c r="C133" s="160">
        <f>('User Information'!H116)</f>
        <v>0</v>
      </c>
      <c r="D133" s="157" t="e">
        <f>('User Information'!AE116)</f>
        <v>#N/A</v>
      </c>
      <c r="E133" s="161">
        <f>('User Information'!I116)</f>
        <v>0</v>
      </c>
      <c r="F133" s="162">
        <f>('User Information'!K116)</f>
        <v>0</v>
      </c>
      <c r="G133" s="157">
        <f>('User Information'!J116)</f>
        <v>0</v>
      </c>
      <c r="H133" s="132"/>
      <c r="I133" s="132"/>
      <c r="J133" s="132"/>
    </row>
    <row r="134" spans="1:10" s="142" customFormat="1">
      <c r="A134" s="155">
        <f>('User Information'!L117)</f>
        <v>0</v>
      </c>
      <c r="B134" s="155">
        <f>('User Information'!G117)</f>
        <v>0</v>
      </c>
      <c r="C134" s="160">
        <f>('User Information'!H117)</f>
        <v>0</v>
      </c>
      <c r="D134" s="157" t="e">
        <f>('User Information'!AE117)</f>
        <v>#N/A</v>
      </c>
      <c r="E134" s="161">
        <f>('User Information'!I117)</f>
        <v>0</v>
      </c>
      <c r="F134" s="162">
        <f>('User Information'!K117)</f>
        <v>0</v>
      </c>
      <c r="G134" s="157">
        <f>('User Information'!J117)</f>
        <v>0</v>
      </c>
      <c r="H134" s="132"/>
      <c r="I134" s="132"/>
      <c r="J134" s="132"/>
    </row>
    <row r="135" spans="1:10" s="142" customFormat="1">
      <c r="A135" s="155">
        <f>('User Information'!L118)</f>
        <v>0</v>
      </c>
      <c r="B135" s="155">
        <f>('User Information'!G118)</f>
        <v>0</v>
      </c>
      <c r="C135" s="160">
        <f>('User Information'!H118)</f>
        <v>0</v>
      </c>
      <c r="D135" s="157" t="e">
        <f>('User Information'!AE118)</f>
        <v>#N/A</v>
      </c>
      <c r="E135" s="161">
        <f>('User Information'!I118)</f>
        <v>0</v>
      </c>
      <c r="F135" s="162">
        <f>('User Information'!K118)</f>
        <v>0</v>
      </c>
      <c r="G135" s="157">
        <f>('User Information'!J118)</f>
        <v>0</v>
      </c>
      <c r="H135" s="132"/>
      <c r="I135" s="132"/>
      <c r="J135" s="132"/>
    </row>
    <row r="136" spans="1:10" s="142" customFormat="1">
      <c r="A136" s="155">
        <f>('User Information'!L119)</f>
        <v>0</v>
      </c>
      <c r="B136" s="155">
        <f>('User Information'!G119)</f>
        <v>0</v>
      </c>
      <c r="C136" s="160">
        <f>('User Information'!H119)</f>
        <v>0</v>
      </c>
      <c r="D136" s="157" t="e">
        <f>('User Information'!AE119)</f>
        <v>#N/A</v>
      </c>
      <c r="E136" s="161">
        <f>('User Information'!I119)</f>
        <v>0</v>
      </c>
      <c r="F136" s="162">
        <f>('User Information'!K119)</f>
        <v>0</v>
      </c>
      <c r="G136" s="157">
        <f>('User Information'!J119)</f>
        <v>0</v>
      </c>
      <c r="H136" s="132"/>
      <c r="I136" s="132"/>
      <c r="J136" s="132"/>
    </row>
    <row r="137" spans="1:10" s="142" customFormat="1">
      <c r="A137" s="155">
        <f>('User Information'!L120)</f>
        <v>0</v>
      </c>
      <c r="B137" s="155">
        <f>('User Information'!G120)</f>
        <v>0</v>
      </c>
      <c r="C137" s="160">
        <f>('User Information'!H120)</f>
        <v>0</v>
      </c>
      <c r="D137" s="157" t="e">
        <f>('User Information'!AE120)</f>
        <v>#N/A</v>
      </c>
      <c r="E137" s="161">
        <f>('User Information'!I120)</f>
        <v>0</v>
      </c>
      <c r="F137" s="162">
        <f>('User Information'!K120)</f>
        <v>0</v>
      </c>
      <c r="G137" s="157">
        <f>('User Information'!J120)</f>
        <v>0</v>
      </c>
      <c r="H137" s="132"/>
      <c r="I137" s="132"/>
      <c r="J137" s="132"/>
    </row>
    <row r="138" spans="1:10" s="142" customFormat="1">
      <c r="A138" s="155">
        <f>('User Information'!L121)</f>
        <v>0</v>
      </c>
      <c r="B138" s="155">
        <f>('User Information'!G121)</f>
        <v>0</v>
      </c>
      <c r="C138" s="160">
        <f>('User Information'!H121)</f>
        <v>0</v>
      </c>
      <c r="D138" s="157" t="e">
        <f>('User Information'!AE121)</f>
        <v>#N/A</v>
      </c>
      <c r="E138" s="161">
        <f>('User Information'!I121)</f>
        <v>0</v>
      </c>
      <c r="F138" s="162">
        <f>('User Information'!K121)</f>
        <v>0</v>
      </c>
      <c r="G138" s="157">
        <f>('User Information'!J121)</f>
        <v>0</v>
      </c>
      <c r="H138" s="132"/>
      <c r="I138" s="132"/>
      <c r="J138" s="132"/>
    </row>
    <row r="139" spans="1:10" s="142" customFormat="1">
      <c r="A139" s="155">
        <f>('User Information'!L122)</f>
        <v>0</v>
      </c>
      <c r="B139" s="155">
        <f>('User Information'!G122)</f>
        <v>0</v>
      </c>
      <c r="C139" s="160">
        <f>('User Information'!H122)</f>
        <v>0</v>
      </c>
      <c r="D139" s="157" t="e">
        <f>('User Information'!AE122)</f>
        <v>#N/A</v>
      </c>
      <c r="E139" s="161">
        <f>('User Information'!I122)</f>
        <v>0</v>
      </c>
      <c r="F139" s="162">
        <f>('User Information'!K122)</f>
        <v>0</v>
      </c>
      <c r="G139" s="157">
        <f>('User Information'!J122)</f>
        <v>0</v>
      </c>
      <c r="H139" s="132"/>
      <c r="I139" s="132"/>
      <c r="J139" s="132"/>
    </row>
    <row r="140" spans="1:10" s="142" customFormat="1">
      <c r="A140" s="155">
        <f>('User Information'!L123)</f>
        <v>0</v>
      </c>
      <c r="B140" s="155">
        <f>('User Information'!G123)</f>
        <v>0</v>
      </c>
      <c r="C140" s="160">
        <f>('User Information'!H123)</f>
        <v>0</v>
      </c>
      <c r="D140" s="157" t="e">
        <f>('User Information'!AE123)</f>
        <v>#N/A</v>
      </c>
      <c r="E140" s="161">
        <f>('User Information'!I123)</f>
        <v>0</v>
      </c>
      <c r="F140" s="162">
        <f>('User Information'!K123)</f>
        <v>0</v>
      </c>
      <c r="G140" s="157">
        <f>('User Information'!J123)</f>
        <v>0</v>
      </c>
      <c r="H140" s="132"/>
      <c r="I140" s="132"/>
      <c r="J140" s="132"/>
    </row>
    <row r="141" spans="1:10" s="142" customFormat="1">
      <c r="A141" s="155">
        <f>('User Information'!L124)</f>
        <v>0</v>
      </c>
      <c r="B141" s="155">
        <f>('User Information'!G124)</f>
        <v>0</v>
      </c>
      <c r="C141" s="160">
        <f>('User Information'!H124)</f>
        <v>0</v>
      </c>
      <c r="D141" s="157" t="e">
        <f>('User Information'!AE124)</f>
        <v>#N/A</v>
      </c>
      <c r="E141" s="161">
        <f>('User Information'!I124)</f>
        <v>0</v>
      </c>
      <c r="F141" s="162">
        <f>('User Information'!K124)</f>
        <v>0</v>
      </c>
      <c r="G141" s="157">
        <f>('User Information'!J124)</f>
        <v>0</v>
      </c>
      <c r="H141" s="132"/>
      <c r="I141" s="132"/>
      <c r="J141" s="132"/>
    </row>
    <row r="142" spans="1:10" s="142" customFormat="1">
      <c r="A142" s="155">
        <f>('User Information'!L125)</f>
        <v>0</v>
      </c>
      <c r="B142" s="155">
        <f>('User Information'!G125)</f>
        <v>0</v>
      </c>
      <c r="C142" s="160">
        <f>('User Information'!H125)</f>
        <v>0</v>
      </c>
      <c r="D142" s="157" t="e">
        <f>('User Information'!AE125)</f>
        <v>#N/A</v>
      </c>
      <c r="E142" s="161">
        <f>('User Information'!I125)</f>
        <v>0</v>
      </c>
      <c r="F142" s="162">
        <f>('User Information'!K125)</f>
        <v>0</v>
      </c>
      <c r="G142" s="157">
        <f>('User Information'!J125)</f>
        <v>0</v>
      </c>
      <c r="H142" s="132"/>
      <c r="I142" s="132"/>
      <c r="J142" s="132"/>
    </row>
    <row r="143" spans="1:10" s="142" customFormat="1">
      <c r="A143" s="155">
        <f>('User Information'!L126)</f>
        <v>0</v>
      </c>
      <c r="B143" s="155">
        <f>('User Information'!G126)</f>
        <v>0</v>
      </c>
      <c r="C143" s="160">
        <f>('User Information'!H126)</f>
        <v>0</v>
      </c>
      <c r="D143" s="157" t="e">
        <f>('User Information'!AE126)</f>
        <v>#N/A</v>
      </c>
      <c r="E143" s="161">
        <f>('User Information'!I126)</f>
        <v>0</v>
      </c>
      <c r="F143" s="162">
        <f>('User Information'!K126)</f>
        <v>0</v>
      </c>
      <c r="G143" s="157">
        <f>('User Information'!J126)</f>
        <v>0</v>
      </c>
      <c r="H143" s="132"/>
      <c r="I143" s="132"/>
      <c r="J143" s="132"/>
    </row>
    <row r="144" spans="1:10" s="142" customFormat="1">
      <c r="A144" s="155">
        <f>('User Information'!L127)</f>
        <v>0</v>
      </c>
      <c r="B144" s="155">
        <f>('User Information'!G127)</f>
        <v>0</v>
      </c>
      <c r="C144" s="160">
        <f>('User Information'!H127)</f>
        <v>0</v>
      </c>
      <c r="D144" s="157" t="e">
        <f>('User Information'!AE127)</f>
        <v>#N/A</v>
      </c>
      <c r="E144" s="161">
        <f>('User Information'!I127)</f>
        <v>0</v>
      </c>
      <c r="F144" s="162">
        <f>('User Information'!K127)</f>
        <v>0</v>
      </c>
      <c r="G144" s="157">
        <f>('User Information'!J127)</f>
        <v>0</v>
      </c>
      <c r="H144" s="132"/>
      <c r="I144" s="132"/>
      <c r="J144" s="132"/>
    </row>
    <row r="145" spans="1:10" s="142" customFormat="1">
      <c r="A145" s="155">
        <f>('User Information'!L128)</f>
        <v>0</v>
      </c>
      <c r="B145" s="155">
        <f>('User Information'!G128)</f>
        <v>0</v>
      </c>
      <c r="C145" s="160">
        <f>('User Information'!H128)</f>
        <v>0</v>
      </c>
      <c r="D145" s="157" t="e">
        <f>('User Information'!AE128)</f>
        <v>#N/A</v>
      </c>
      <c r="E145" s="161">
        <f>('User Information'!I128)</f>
        <v>0</v>
      </c>
      <c r="F145" s="162">
        <f>('User Information'!K128)</f>
        <v>0</v>
      </c>
      <c r="G145" s="157">
        <f>('User Information'!J128)</f>
        <v>0</v>
      </c>
      <c r="H145" s="132"/>
      <c r="I145" s="132"/>
      <c r="J145" s="132"/>
    </row>
    <row r="146" spans="1:10" s="142" customFormat="1">
      <c r="A146" s="155">
        <f>('User Information'!L129)</f>
        <v>0</v>
      </c>
      <c r="B146" s="155">
        <f>('User Information'!G129)</f>
        <v>0</v>
      </c>
      <c r="C146" s="160">
        <f>('User Information'!H129)</f>
        <v>0</v>
      </c>
      <c r="D146" s="157" t="e">
        <f>('User Information'!AE129)</f>
        <v>#N/A</v>
      </c>
      <c r="E146" s="161">
        <f>('User Information'!I129)</f>
        <v>0</v>
      </c>
      <c r="F146" s="162">
        <f>('User Information'!K129)</f>
        <v>0</v>
      </c>
      <c r="G146" s="157">
        <f>('User Information'!J129)</f>
        <v>0</v>
      </c>
      <c r="H146" s="132"/>
      <c r="I146" s="132"/>
      <c r="J146" s="132"/>
    </row>
    <row r="147" spans="1:10" s="142" customFormat="1">
      <c r="A147" s="155">
        <f>('User Information'!L130)</f>
        <v>0</v>
      </c>
      <c r="B147" s="155">
        <f>('User Information'!G130)</f>
        <v>0</v>
      </c>
      <c r="C147" s="160">
        <f>('User Information'!H130)</f>
        <v>0</v>
      </c>
      <c r="D147" s="157" t="e">
        <f>('User Information'!AE130)</f>
        <v>#N/A</v>
      </c>
      <c r="E147" s="161">
        <f>('User Information'!I130)</f>
        <v>0</v>
      </c>
      <c r="F147" s="162">
        <f>('User Information'!K130)</f>
        <v>0</v>
      </c>
      <c r="G147" s="157">
        <f>('User Information'!J130)</f>
        <v>0</v>
      </c>
      <c r="H147" s="132"/>
      <c r="I147" s="132"/>
      <c r="J147" s="132"/>
    </row>
    <row r="148" spans="1:10" s="142" customFormat="1">
      <c r="A148" s="155">
        <f>('User Information'!L131)</f>
        <v>0</v>
      </c>
      <c r="B148" s="155">
        <f>('User Information'!G131)</f>
        <v>0</v>
      </c>
      <c r="C148" s="160">
        <f>('User Information'!H131)</f>
        <v>0</v>
      </c>
      <c r="D148" s="157" t="e">
        <f>('User Information'!AE131)</f>
        <v>#N/A</v>
      </c>
      <c r="E148" s="161">
        <f>('User Information'!I131)</f>
        <v>0</v>
      </c>
      <c r="F148" s="162">
        <f>('User Information'!K131)</f>
        <v>0</v>
      </c>
      <c r="G148" s="157">
        <f>('User Information'!J131)</f>
        <v>0</v>
      </c>
      <c r="H148" s="132"/>
      <c r="I148" s="132"/>
      <c r="J148" s="132"/>
    </row>
    <row r="149" spans="1:10" s="142" customFormat="1">
      <c r="A149" s="155">
        <f>('User Information'!L132)</f>
        <v>0</v>
      </c>
      <c r="B149" s="155">
        <f>('User Information'!G132)</f>
        <v>0</v>
      </c>
      <c r="C149" s="160">
        <f>('User Information'!H132)</f>
        <v>0</v>
      </c>
      <c r="D149" s="157" t="e">
        <f>('User Information'!AE132)</f>
        <v>#N/A</v>
      </c>
      <c r="E149" s="161">
        <f>('User Information'!I132)</f>
        <v>0</v>
      </c>
      <c r="F149" s="162">
        <f>('User Information'!K132)</f>
        <v>0</v>
      </c>
      <c r="G149" s="157">
        <f>('User Information'!J132)</f>
        <v>0</v>
      </c>
      <c r="H149" s="132"/>
      <c r="I149" s="132"/>
      <c r="J149" s="132"/>
    </row>
    <row r="150" spans="1:10" s="142" customFormat="1">
      <c r="A150" s="155">
        <f>('User Information'!L133)</f>
        <v>0</v>
      </c>
      <c r="B150" s="155">
        <f>('User Information'!G133)</f>
        <v>0</v>
      </c>
      <c r="C150" s="160">
        <f>('User Information'!H133)</f>
        <v>0</v>
      </c>
      <c r="D150" s="157" t="e">
        <f>('User Information'!AE133)</f>
        <v>#N/A</v>
      </c>
      <c r="E150" s="161">
        <f>('User Information'!I133)</f>
        <v>0</v>
      </c>
      <c r="F150" s="162">
        <f>('User Information'!K133)</f>
        <v>0</v>
      </c>
      <c r="G150" s="157">
        <f>('User Information'!J133)</f>
        <v>0</v>
      </c>
      <c r="H150" s="132"/>
      <c r="I150" s="132"/>
      <c r="J150" s="132"/>
    </row>
    <row r="151" spans="1:10" s="142" customFormat="1">
      <c r="A151" s="155">
        <f>('User Information'!L134)</f>
        <v>0</v>
      </c>
      <c r="B151" s="155">
        <f>('User Information'!G134)</f>
        <v>0</v>
      </c>
      <c r="C151" s="160">
        <f>('User Information'!H134)</f>
        <v>0</v>
      </c>
      <c r="D151" s="157" t="e">
        <f>('User Information'!AE134)</f>
        <v>#N/A</v>
      </c>
      <c r="E151" s="161">
        <f>('User Information'!I134)</f>
        <v>0</v>
      </c>
      <c r="F151" s="162">
        <f>('User Information'!K134)</f>
        <v>0</v>
      </c>
      <c r="G151" s="157">
        <f>('User Information'!J134)</f>
        <v>0</v>
      </c>
      <c r="H151" s="132"/>
      <c r="I151" s="132"/>
      <c r="J151" s="132"/>
    </row>
    <row r="152" spans="1:10" s="142" customFormat="1">
      <c r="A152" s="155">
        <f>('User Information'!L135)</f>
        <v>0</v>
      </c>
      <c r="B152" s="155">
        <f>('User Information'!G135)</f>
        <v>0</v>
      </c>
      <c r="C152" s="160">
        <f>('User Information'!H135)</f>
        <v>0</v>
      </c>
      <c r="D152" s="157" t="e">
        <f>('User Information'!AE135)</f>
        <v>#N/A</v>
      </c>
      <c r="E152" s="161">
        <f>('User Information'!I135)</f>
        <v>0</v>
      </c>
      <c r="F152" s="162">
        <f>('User Information'!K135)</f>
        <v>0</v>
      </c>
      <c r="G152" s="157">
        <f>('User Information'!J135)</f>
        <v>0</v>
      </c>
      <c r="H152" s="132"/>
      <c r="I152" s="132"/>
      <c r="J152" s="132"/>
    </row>
    <row r="153" spans="1:10" s="142" customFormat="1">
      <c r="A153" s="155">
        <f>('User Information'!L136)</f>
        <v>0</v>
      </c>
      <c r="B153" s="155">
        <f>('User Information'!G136)</f>
        <v>0</v>
      </c>
      <c r="C153" s="160">
        <f>('User Information'!H136)</f>
        <v>0</v>
      </c>
      <c r="D153" s="157" t="e">
        <f>('User Information'!AE136)</f>
        <v>#N/A</v>
      </c>
      <c r="E153" s="161">
        <f>('User Information'!I136)</f>
        <v>0</v>
      </c>
      <c r="F153" s="162">
        <f>('User Information'!K136)</f>
        <v>0</v>
      </c>
      <c r="G153" s="157">
        <f>('User Information'!J136)</f>
        <v>0</v>
      </c>
      <c r="H153" s="132"/>
      <c r="I153" s="132"/>
      <c r="J153" s="132"/>
    </row>
    <row r="154" spans="1:10" s="142" customFormat="1">
      <c r="A154" s="155">
        <f>('User Information'!L137)</f>
        <v>0</v>
      </c>
      <c r="B154" s="155">
        <f>('User Information'!G137)</f>
        <v>0</v>
      </c>
      <c r="C154" s="160">
        <f>('User Information'!H137)</f>
        <v>0</v>
      </c>
      <c r="D154" s="157" t="e">
        <f>('User Information'!AE137)</f>
        <v>#N/A</v>
      </c>
      <c r="E154" s="161">
        <f>('User Information'!I137)</f>
        <v>0</v>
      </c>
      <c r="F154" s="162">
        <f>('User Information'!K137)</f>
        <v>0</v>
      </c>
      <c r="G154" s="157">
        <f>('User Information'!J137)</f>
        <v>0</v>
      </c>
      <c r="H154" s="132"/>
      <c r="I154" s="132"/>
      <c r="J154" s="132"/>
    </row>
    <row r="155" spans="1:10" s="142" customFormat="1">
      <c r="A155" s="155">
        <f>('User Information'!L138)</f>
        <v>0</v>
      </c>
      <c r="B155" s="155">
        <f>('User Information'!G138)</f>
        <v>0</v>
      </c>
      <c r="C155" s="160">
        <f>('User Information'!H138)</f>
        <v>0</v>
      </c>
      <c r="D155" s="157" t="e">
        <f>('User Information'!AE138)</f>
        <v>#N/A</v>
      </c>
      <c r="E155" s="161">
        <f>('User Information'!I138)</f>
        <v>0</v>
      </c>
      <c r="F155" s="162">
        <f>('User Information'!K138)</f>
        <v>0</v>
      </c>
      <c r="G155" s="157">
        <f>('User Information'!J138)</f>
        <v>0</v>
      </c>
      <c r="H155" s="132"/>
      <c r="I155" s="132"/>
      <c r="J155" s="132"/>
    </row>
    <row r="156" spans="1:10" s="142" customFormat="1">
      <c r="A156" s="155">
        <f>('User Information'!L139)</f>
        <v>0</v>
      </c>
      <c r="B156" s="155">
        <f>('User Information'!G139)</f>
        <v>0</v>
      </c>
      <c r="C156" s="160">
        <f>('User Information'!H139)</f>
        <v>0</v>
      </c>
      <c r="D156" s="157" t="e">
        <f>('User Information'!AE139)</f>
        <v>#N/A</v>
      </c>
      <c r="E156" s="161">
        <f>('User Information'!I139)</f>
        <v>0</v>
      </c>
      <c r="F156" s="162">
        <f>('User Information'!K139)</f>
        <v>0</v>
      </c>
      <c r="G156" s="157">
        <f>('User Information'!J139)</f>
        <v>0</v>
      </c>
      <c r="H156" s="132"/>
      <c r="I156" s="132"/>
      <c r="J156" s="132"/>
    </row>
    <row r="157" spans="1:10" s="142" customFormat="1">
      <c r="A157" s="155">
        <f>('User Information'!L140)</f>
        <v>0</v>
      </c>
      <c r="B157" s="155">
        <f>('User Information'!G140)</f>
        <v>0</v>
      </c>
      <c r="C157" s="160">
        <f>('User Information'!H140)</f>
        <v>0</v>
      </c>
      <c r="D157" s="157" t="e">
        <f>('User Information'!AE140)</f>
        <v>#N/A</v>
      </c>
      <c r="E157" s="161">
        <f>('User Information'!I140)</f>
        <v>0</v>
      </c>
      <c r="F157" s="162">
        <f>('User Information'!K140)</f>
        <v>0</v>
      </c>
      <c r="G157" s="157">
        <f>('User Information'!J140)</f>
        <v>0</v>
      </c>
      <c r="H157" s="132"/>
      <c r="I157" s="132"/>
      <c r="J157" s="132"/>
    </row>
    <row r="158" spans="1:10" s="142" customFormat="1">
      <c r="A158" s="155">
        <f>('User Information'!L141)</f>
        <v>0</v>
      </c>
      <c r="B158" s="155">
        <f>('User Information'!G141)</f>
        <v>0</v>
      </c>
      <c r="C158" s="160">
        <f>('User Information'!H141)</f>
        <v>0</v>
      </c>
      <c r="D158" s="157" t="e">
        <f>('User Information'!AE141)</f>
        <v>#N/A</v>
      </c>
      <c r="E158" s="161">
        <f>('User Information'!I141)</f>
        <v>0</v>
      </c>
      <c r="F158" s="162">
        <f>('User Information'!K141)</f>
        <v>0</v>
      </c>
      <c r="G158" s="157">
        <f>('User Information'!J141)</f>
        <v>0</v>
      </c>
      <c r="H158" s="132"/>
      <c r="I158" s="132"/>
      <c r="J158" s="132"/>
    </row>
    <row r="159" spans="1:10" s="142" customFormat="1">
      <c r="A159" s="155">
        <f>('User Information'!L142)</f>
        <v>0</v>
      </c>
      <c r="B159" s="155">
        <f>('User Information'!G142)</f>
        <v>0</v>
      </c>
      <c r="C159" s="160">
        <f>('User Information'!H142)</f>
        <v>0</v>
      </c>
      <c r="D159" s="157" t="e">
        <f>('User Information'!AE142)</f>
        <v>#N/A</v>
      </c>
      <c r="E159" s="161">
        <f>('User Information'!I142)</f>
        <v>0</v>
      </c>
      <c r="F159" s="162">
        <f>('User Information'!K142)</f>
        <v>0</v>
      </c>
      <c r="G159" s="157">
        <f>('User Information'!J142)</f>
        <v>0</v>
      </c>
      <c r="H159" s="132"/>
      <c r="I159" s="132"/>
      <c r="J159" s="132"/>
    </row>
    <row r="160" spans="1:10" s="142" customFormat="1">
      <c r="A160" s="155">
        <f>('User Information'!L143)</f>
        <v>0</v>
      </c>
      <c r="B160" s="155">
        <f>('User Information'!G143)</f>
        <v>0</v>
      </c>
      <c r="C160" s="160">
        <f>('User Information'!H143)</f>
        <v>0</v>
      </c>
      <c r="D160" s="157" t="e">
        <f>('User Information'!AE143)</f>
        <v>#N/A</v>
      </c>
      <c r="E160" s="161">
        <f>('User Information'!I143)</f>
        <v>0</v>
      </c>
      <c r="F160" s="162">
        <f>('User Information'!K143)</f>
        <v>0</v>
      </c>
      <c r="G160" s="157">
        <f>('User Information'!J143)</f>
        <v>0</v>
      </c>
      <c r="H160" s="132"/>
      <c r="I160" s="132"/>
      <c r="J160" s="132"/>
    </row>
    <row r="161" spans="1:10" s="142" customFormat="1">
      <c r="A161" s="155">
        <f>('User Information'!L144)</f>
        <v>0</v>
      </c>
      <c r="B161" s="155">
        <f>('User Information'!G144)</f>
        <v>0</v>
      </c>
      <c r="C161" s="160">
        <f>('User Information'!H144)</f>
        <v>0</v>
      </c>
      <c r="D161" s="157" t="e">
        <f>('User Information'!AE144)</f>
        <v>#N/A</v>
      </c>
      <c r="E161" s="161">
        <f>('User Information'!I144)</f>
        <v>0</v>
      </c>
      <c r="F161" s="162">
        <f>('User Information'!K144)</f>
        <v>0</v>
      </c>
      <c r="G161" s="157">
        <f>('User Information'!J144)</f>
        <v>0</v>
      </c>
      <c r="H161" s="132"/>
      <c r="I161" s="132"/>
      <c r="J161" s="132"/>
    </row>
    <row r="162" spans="1:10" s="142" customFormat="1">
      <c r="A162" s="155">
        <f>('User Information'!L145)</f>
        <v>0</v>
      </c>
      <c r="B162" s="155">
        <f>('User Information'!G145)</f>
        <v>0</v>
      </c>
      <c r="C162" s="160">
        <f>('User Information'!H145)</f>
        <v>0</v>
      </c>
      <c r="D162" s="157" t="e">
        <f>('User Information'!AE145)</f>
        <v>#N/A</v>
      </c>
      <c r="E162" s="161">
        <f>('User Information'!I145)</f>
        <v>0</v>
      </c>
      <c r="F162" s="162">
        <f>('User Information'!K145)</f>
        <v>0</v>
      </c>
      <c r="G162" s="157">
        <f>('User Information'!J145)</f>
        <v>0</v>
      </c>
      <c r="H162" s="132"/>
      <c r="I162" s="132"/>
      <c r="J162" s="132"/>
    </row>
    <row r="163" spans="1:10" s="142" customFormat="1">
      <c r="A163" s="155">
        <f>('User Information'!L146)</f>
        <v>0</v>
      </c>
      <c r="B163" s="155">
        <f>('User Information'!G146)</f>
        <v>0</v>
      </c>
      <c r="C163" s="160">
        <f>('User Information'!H146)</f>
        <v>0</v>
      </c>
      <c r="D163" s="157" t="e">
        <f>('User Information'!AE146)</f>
        <v>#N/A</v>
      </c>
      <c r="E163" s="161">
        <f>('User Information'!I146)</f>
        <v>0</v>
      </c>
      <c r="F163" s="162">
        <f>('User Information'!K146)</f>
        <v>0</v>
      </c>
      <c r="G163" s="157">
        <f>('User Information'!J146)</f>
        <v>0</v>
      </c>
      <c r="H163" s="132"/>
      <c r="I163" s="132"/>
      <c r="J163" s="132"/>
    </row>
    <row r="164" spans="1:10" s="142" customFormat="1">
      <c r="A164" s="155">
        <f>('User Information'!L147)</f>
        <v>0</v>
      </c>
      <c r="B164" s="155">
        <f>('User Information'!G147)</f>
        <v>0</v>
      </c>
      <c r="C164" s="160">
        <f>('User Information'!H147)</f>
        <v>0</v>
      </c>
      <c r="D164" s="157" t="e">
        <f>('User Information'!AE147)</f>
        <v>#N/A</v>
      </c>
      <c r="E164" s="161">
        <f>('User Information'!I147)</f>
        <v>0</v>
      </c>
      <c r="F164" s="162">
        <f>('User Information'!K147)</f>
        <v>0</v>
      </c>
      <c r="G164" s="157">
        <f>('User Information'!J147)</f>
        <v>0</v>
      </c>
      <c r="H164" s="132"/>
      <c r="I164" s="132"/>
      <c r="J164" s="132"/>
    </row>
    <row r="165" spans="1:10" s="142" customFormat="1">
      <c r="A165" s="155">
        <f>('User Information'!L148)</f>
        <v>0</v>
      </c>
      <c r="B165" s="155">
        <f>('User Information'!G148)</f>
        <v>0</v>
      </c>
      <c r="C165" s="160">
        <f>('User Information'!H148)</f>
        <v>0</v>
      </c>
      <c r="D165" s="157" t="e">
        <f>('User Information'!AE148)</f>
        <v>#N/A</v>
      </c>
      <c r="E165" s="161">
        <f>('User Information'!I148)</f>
        <v>0</v>
      </c>
      <c r="F165" s="162">
        <f>('User Information'!K148)</f>
        <v>0</v>
      </c>
      <c r="G165" s="157">
        <f>('User Information'!J148)</f>
        <v>0</v>
      </c>
      <c r="H165" s="132"/>
      <c r="I165" s="132"/>
      <c r="J165" s="132"/>
    </row>
    <row r="166" spans="1:10" s="142" customFormat="1">
      <c r="A166" s="155">
        <f>('User Information'!L149)</f>
        <v>0</v>
      </c>
      <c r="B166" s="155">
        <f>('User Information'!G149)</f>
        <v>0</v>
      </c>
      <c r="C166" s="160">
        <f>('User Information'!H149)</f>
        <v>0</v>
      </c>
      <c r="D166" s="157" t="e">
        <f>('User Information'!AE149)</f>
        <v>#N/A</v>
      </c>
      <c r="E166" s="161">
        <f>('User Information'!I149)</f>
        <v>0</v>
      </c>
      <c r="F166" s="162">
        <f>('User Information'!K149)</f>
        <v>0</v>
      </c>
      <c r="G166" s="157">
        <f>('User Information'!J149)</f>
        <v>0</v>
      </c>
      <c r="H166" s="132"/>
      <c r="I166" s="132"/>
      <c r="J166" s="132"/>
    </row>
    <row r="167" spans="1:10" s="142" customFormat="1">
      <c r="A167" s="155">
        <f>('User Information'!L150)</f>
        <v>0</v>
      </c>
      <c r="B167" s="155">
        <f>('User Information'!G150)</f>
        <v>0</v>
      </c>
      <c r="C167" s="160">
        <f>('User Information'!H150)</f>
        <v>0</v>
      </c>
      <c r="D167" s="157" t="e">
        <f>('User Information'!AE150)</f>
        <v>#N/A</v>
      </c>
      <c r="E167" s="161">
        <f>('User Information'!I150)</f>
        <v>0</v>
      </c>
      <c r="F167" s="162">
        <f>('User Information'!K150)</f>
        <v>0</v>
      </c>
      <c r="G167" s="157">
        <f>('User Information'!J150)</f>
        <v>0</v>
      </c>
      <c r="H167" s="132"/>
      <c r="I167" s="132"/>
      <c r="J167" s="132"/>
    </row>
    <row r="168" spans="1:10" s="142" customFormat="1">
      <c r="A168" s="155">
        <f>('User Information'!L151)</f>
        <v>0</v>
      </c>
      <c r="B168" s="155">
        <f>('User Information'!G151)</f>
        <v>0</v>
      </c>
      <c r="C168" s="160">
        <f>('User Information'!H151)</f>
        <v>0</v>
      </c>
      <c r="D168" s="157" t="e">
        <f>('User Information'!AE151)</f>
        <v>#N/A</v>
      </c>
      <c r="E168" s="161">
        <f>('User Information'!I151)</f>
        <v>0</v>
      </c>
      <c r="F168" s="162">
        <f>('User Information'!K151)</f>
        <v>0</v>
      </c>
      <c r="G168" s="157">
        <f>('User Information'!J151)</f>
        <v>0</v>
      </c>
      <c r="H168" s="132"/>
      <c r="I168" s="132"/>
      <c r="J168" s="132"/>
    </row>
    <row r="169" spans="1:10" s="142" customFormat="1">
      <c r="A169" s="155">
        <f>('User Information'!L152)</f>
        <v>0</v>
      </c>
      <c r="B169" s="155">
        <f>('User Information'!G152)</f>
        <v>0</v>
      </c>
      <c r="C169" s="160">
        <f>('User Information'!H152)</f>
        <v>0</v>
      </c>
      <c r="D169" s="157" t="e">
        <f>('User Information'!AE152)</f>
        <v>#N/A</v>
      </c>
      <c r="E169" s="161">
        <f>('User Information'!I152)</f>
        <v>0</v>
      </c>
      <c r="F169" s="162">
        <f>('User Information'!K152)</f>
        <v>0</v>
      </c>
      <c r="G169" s="157">
        <f>('User Information'!J152)</f>
        <v>0</v>
      </c>
      <c r="H169" s="132"/>
      <c r="I169" s="132"/>
      <c r="J169" s="132"/>
    </row>
    <row r="170" spans="1:10" s="142" customFormat="1">
      <c r="A170" s="155">
        <f>('User Information'!L153)</f>
        <v>0</v>
      </c>
      <c r="B170" s="155">
        <f>('User Information'!G153)</f>
        <v>0</v>
      </c>
      <c r="C170" s="160">
        <f>('User Information'!H153)</f>
        <v>0</v>
      </c>
      <c r="D170" s="157" t="e">
        <f>('User Information'!AE153)</f>
        <v>#N/A</v>
      </c>
      <c r="E170" s="161">
        <f>('User Information'!I153)</f>
        <v>0</v>
      </c>
      <c r="F170" s="162">
        <f>('User Information'!K153)</f>
        <v>0</v>
      </c>
      <c r="G170" s="157">
        <f>('User Information'!J153)</f>
        <v>0</v>
      </c>
      <c r="H170" s="132"/>
      <c r="I170" s="132"/>
      <c r="J170" s="132"/>
    </row>
    <row r="171" spans="1:10" s="142" customFormat="1">
      <c r="A171" s="155">
        <f>('User Information'!L154)</f>
        <v>0</v>
      </c>
      <c r="B171" s="155">
        <f>('User Information'!G154)</f>
        <v>0</v>
      </c>
      <c r="C171" s="160">
        <f>('User Information'!H154)</f>
        <v>0</v>
      </c>
      <c r="D171" s="157" t="e">
        <f>('User Information'!AE154)</f>
        <v>#N/A</v>
      </c>
      <c r="E171" s="161">
        <f>('User Information'!I154)</f>
        <v>0</v>
      </c>
      <c r="F171" s="162">
        <f>('User Information'!K154)</f>
        <v>0</v>
      </c>
      <c r="G171" s="157">
        <f>('User Information'!J154)</f>
        <v>0</v>
      </c>
      <c r="H171" s="132"/>
      <c r="I171" s="132"/>
      <c r="J171" s="132"/>
    </row>
    <row r="172" spans="1:10" s="142" customFormat="1">
      <c r="A172" s="155">
        <f>('User Information'!L155)</f>
        <v>0</v>
      </c>
      <c r="B172" s="155">
        <f>('User Information'!G155)</f>
        <v>0</v>
      </c>
      <c r="C172" s="160">
        <f>('User Information'!H155)</f>
        <v>0</v>
      </c>
      <c r="D172" s="157" t="e">
        <f>('User Information'!AE155)</f>
        <v>#N/A</v>
      </c>
      <c r="E172" s="161">
        <f>('User Information'!I155)</f>
        <v>0</v>
      </c>
      <c r="F172" s="162">
        <f>('User Information'!K155)</f>
        <v>0</v>
      </c>
      <c r="G172" s="157">
        <f>('User Information'!J155)</f>
        <v>0</v>
      </c>
      <c r="H172" s="132"/>
      <c r="I172" s="132"/>
      <c r="J172" s="132"/>
    </row>
    <row r="173" spans="1:10" s="142" customFormat="1">
      <c r="A173" s="155">
        <f>('User Information'!L156)</f>
        <v>0</v>
      </c>
      <c r="B173" s="155">
        <f>('User Information'!G156)</f>
        <v>0</v>
      </c>
      <c r="C173" s="160">
        <f>('User Information'!H156)</f>
        <v>0</v>
      </c>
      <c r="D173" s="157" t="e">
        <f>('User Information'!AE156)</f>
        <v>#N/A</v>
      </c>
      <c r="E173" s="161">
        <f>('User Information'!I156)</f>
        <v>0</v>
      </c>
      <c r="F173" s="162">
        <f>('User Information'!K156)</f>
        <v>0</v>
      </c>
      <c r="G173" s="157">
        <f>('User Information'!J156)</f>
        <v>0</v>
      </c>
      <c r="H173" s="132"/>
      <c r="I173" s="132"/>
      <c r="J173" s="132"/>
    </row>
    <row r="174" spans="1:10" s="142" customFormat="1">
      <c r="A174" s="155">
        <f>('User Information'!L157)</f>
        <v>0</v>
      </c>
      <c r="B174" s="155">
        <f>('User Information'!G157)</f>
        <v>0</v>
      </c>
      <c r="C174" s="160">
        <f>('User Information'!H157)</f>
        <v>0</v>
      </c>
      <c r="D174" s="157" t="e">
        <f>('User Information'!AE157)</f>
        <v>#N/A</v>
      </c>
      <c r="E174" s="161">
        <f>('User Information'!I157)</f>
        <v>0</v>
      </c>
      <c r="F174" s="162">
        <f>('User Information'!K157)</f>
        <v>0</v>
      </c>
      <c r="G174" s="157">
        <f>('User Information'!J157)</f>
        <v>0</v>
      </c>
      <c r="H174" s="132"/>
      <c r="I174" s="132"/>
      <c r="J174" s="132"/>
    </row>
    <row r="175" spans="1:10" s="142" customFormat="1">
      <c r="A175" s="155">
        <f>('User Information'!L158)</f>
        <v>0</v>
      </c>
      <c r="B175" s="155">
        <f>('User Information'!G158)</f>
        <v>0</v>
      </c>
      <c r="C175" s="160">
        <f>('User Information'!H158)</f>
        <v>0</v>
      </c>
      <c r="D175" s="157" t="e">
        <f>('User Information'!AE158)</f>
        <v>#N/A</v>
      </c>
      <c r="E175" s="161">
        <f>('User Information'!I158)</f>
        <v>0</v>
      </c>
      <c r="F175" s="162">
        <f>('User Information'!K158)</f>
        <v>0</v>
      </c>
      <c r="G175" s="157">
        <f>('User Information'!J158)</f>
        <v>0</v>
      </c>
      <c r="H175" s="132"/>
      <c r="I175" s="132"/>
      <c r="J175" s="132"/>
    </row>
    <row r="176" spans="1:10" s="142" customFormat="1">
      <c r="A176" s="155">
        <f>('User Information'!L159)</f>
        <v>0</v>
      </c>
      <c r="B176" s="155">
        <f>('User Information'!G159)</f>
        <v>0</v>
      </c>
      <c r="C176" s="160">
        <f>('User Information'!H159)</f>
        <v>0</v>
      </c>
      <c r="D176" s="157" t="e">
        <f>('User Information'!AE159)</f>
        <v>#N/A</v>
      </c>
      <c r="E176" s="161">
        <f>('User Information'!I159)</f>
        <v>0</v>
      </c>
      <c r="F176" s="162">
        <f>('User Information'!K159)</f>
        <v>0</v>
      </c>
      <c r="G176" s="157">
        <f>('User Information'!J159)</f>
        <v>0</v>
      </c>
      <c r="H176" s="132"/>
      <c r="I176" s="132"/>
      <c r="J176" s="132"/>
    </row>
    <row r="177" spans="1:10" s="142" customFormat="1">
      <c r="A177" s="155">
        <f>('User Information'!L160)</f>
        <v>0</v>
      </c>
      <c r="B177" s="155">
        <f>('User Information'!G160)</f>
        <v>0</v>
      </c>
      <c r="C177" s="160">
        <f>('User Information'!H160)</f>
        <v>0</v>
      </c>
      <c r="D177" s="157" t="e">
        <f>('User Information'!AE160)</f>
        <v>#N/A</v>
      </c>
      <c r="E177" s="161">
        <f>('User Information'!I160)</f>
        <v>0</v>
      </c>
      <c r="F177" s="162">
        <f>('User Information'!K160)</f>
        <v>0</v>
      </c>
      <c r="G177" s="157">
        <f>('User Information'!J160)</f>
        <v>0</v>
      </c>
      <c r="H177" s="132"/>
      <c r="I177" s="132"/>
      <c r="J177" s="132"/>
    </row>
    <row r="178" spans="1:10" s="142" customFormat="1">
      <c r="A178" s="155">
        <f>('User Information'!L161)</f>
        <v>0</v>
      </c>
      <c r="B178" s="155">
        <f>('User Information'!G161)</f>
        <v>0</v>
      </c>
      <c r="C178" s="160">
        <f>('User Information'!H161)</f>
        <v>0</v>
      </c>
      <c r="D178" s="157" t="e">
        <f>('User Information'!AE161)</f>
        <v>#N/A</v>
      </c>
      <c r="E178" s="161">
        <f>('User Information'!I161)</f>
        <v>0</v>
      </c>
      <c r="F178" s="162">
        <f>('User Information'!K161)</f>
        <v>0</v>
      </c>
      <c r="G178" s="157">
        <f>('User Information'!J161)</f>
        <v>0</v>
      </c>
      <c r="H178" s="132"/>
      <c r="I178" s="132"/>
      <c r="J178" s="132"/>
    </row>
    <row r="179" spans="1:10" s="142" customFormat="1">
      <c r="A179" s="155">
        <f>('User Information'!L162)</f>
        <v>0</v>
      </c>
      <c r="B179" s="155">
        <f>('User Information'!G162)</f>
        <v>0</v>
      </c>
      <c r="C179" s="160">
        <f>('User Information'!H162)</f>
        <v>0</v>
      </c>
      <c r="D179" s="157" t="e">
        <f>('User Information'!AE162)</f>
        <v>#N/A</v>
      </c>
      <c r="E179" s="161">
        <f>('User Information'!I162)</f>
        <v>0</v>
      </c>
      <c r="F179" s="162">
        <f>('User Information'!K162)</f>
        <v>0</v>
      </c>
      <c r="G179" s="157">
        <f>('User Information'!J162)</f>
        <v>0</v>
      </c>
      <c r="H179" s="132"/>
      <c r="I179" s="132"/>
      <c r="J179" s="132"/>
    </row>
    <row r="180" spans="1:10" s="142" customFormat="1">
      <c r="A180" s="155">
        <f>('User Information'!L163)</f>
        <v>0</v>
      </c>
      <c r="B180" s="155">
        <f>('User Information'!G163)</f>
        <v>0</v>
      </c>
      <c r="C180" s="160">
        <f>('User Information'!H163)</f>
        <v>0</v>
      </c>
      <c r="D180" s="157" t="e">
        <f>('User Information'!AE163)</f>
        <v>#N/A</v>
      </c>
      <c r="E180" s="161">
        <f>('User Information'!I163)</f>
        <v>0</v>
      </c>
      <c r="F180" s="162">
        <f>('User Information'!K163)</f>
        <v>0</v>
      </c>
      <c r="G180" s="157">
        <f>('User Information'!J163)</f>
        <v>0</v>
      </c>
      <c r="H180" s="132"/>
      <c r="I180" s="132"/>
      <c r="J180" s="132"/>
    </row>
    <row r="181" spans="1:10" s="142" customFormat="1">
      <c r="A181" s="155">
        <f>('User Information'!L164)</f>
        <v>0</v>
      </c>
      <c r="B181" s="155">
        <f>('User Information'!G164)</f>
        <v>0</v>
      </c>
      <c r="C181" s="160">
        <f>('User Information'!H164)</f>
        <v>0</v>
      </c>
      <c r="D181" s="157" t="e">
        <f>('User Information'!AE164)</f>
        <v>#N/A</v>
      </c>
      <c r="E181" s="161">
        <f>('User Information'!I164)</f>
        <v>0</v>
      </c>
      <c r="F181" s="162">
        <f>('User Information'!K164)</f>
        <v>0</v>
      </c>
      <c r="G181" s="157">
        <f>('User Information'!J164)</f>
        <v>0</v>
      </c>
      <c r="H181" s="132"/>
      <c r="I181" s="132"/>
      <c r="J181" s="132"/>
    </row>
    <row r="182" spans="1:10" s="142" customFormat="1">
      <c r="A182" s="155">
        <f>('User Information'!L165)</f>
        <v>0</v>
      </c>
      <c r="B182" s="155">
        <f>('User Information'!G165)</f>
        <v>0</v>
      </c>
      <c r="C182" s="160">
        <f>('User Information'!H165)</f>
        <v>0</v>
      </c>
      <c r="D182" s="157" t="e">
        <f>('User Information'!AE165)</f>
        <v>#N/A</v>
      </c>
      <c r="E182" s="161">
        <f>('User Information'!I165)</f>
        <v>0</v>
      </c>
      <c r="F182" s="162">
        <f>('User Information'!K165)</f>
        <v>0</v>
      </c>
      <c r="G182" s="157">
        <f>('User Information'!J165)</f>
        <v>0</v>
      </c>
      <c r="H182" s="132"/>
      <c r="I182" s="132"/>
      <c r="J182" s="132"/>
    </row>
    <row r="183" spans="1:10" s="142" customFormat="1">
      <c r="A183" s="155">
        <f>('User Information'!L166)</f>
        <v>0</v>
      </c>
      <c r="B183" s="155">
        <f>('User Information'!G166)</f>
        <v>0</v>
      </c>
      <c r="C183" s="160">
        <f>('User Information'!H166)</f>
        <v>0</v>
      </c>
      <c r="D183" s="157" t="e">
        <f>('User Information'!AE166)</f>
        <v>#N/A</v>
      </c>
      <c r="E183" s="161">
        <f>('User Information'!I166)</f>
        <v>0</v>
      </c>
      <c r="F183" s="162">
        <f>('User Information'!K166)</f>
        <v>0</v>
      </c>
      <c r="G183" s="157">
        <f>('User Information'!J166)</f>
        <v>0</v>
      </c>
      <c r="H183" s="132"/>
      <c r="I183" s="132"/>
      <c r="J183" s="132"/>
    </row>
    <row r="184" spans="1:10" s="142" customFormat="1">
      <c r="A184" s="155">
        <f>('User Information'!L167)</f>
        <v>0</v>
      </c>
      <c r="B184" s="155">
        <f>('User Information'!G167)</f>
        <v>0</v>
      </c>
      <c r="C184" s="160">
        <f>('User Information'!H167)</f>
        <v>0</v>
      </c>
      <c r="D184" s="157" t="e">
        <f>('User Information'!AE167)</f>
        <v>#N/A</v>
      </c>
      <c r="E184" s="161">
        <f>('User Information'!I167)</f>
        <v>0</v>
      </c>
      <c r="F184" s="162">
        <f>('User Information'!K167)</f>
        <v>0</v>
      </c>
      <c r="G184" s="157">
        <f>('User Information'!J167)</f>
        <v>0</v>
      </c>
      <c r="H184" s="132"/>
      <c r="I184" s="132"/>
      <c r="J184" s="132"/>
    </row>
    <row r="185" spans="1:10" s="142" customFormat="1">
      <c r="A185" s="155">
        <f>('User Information'!L168)</f>
        <v>0</v>
      </c>
      <c r="B185" s="155">
        <f>('User Information'!G168)</f>
        <v>0</v>
      </c>
      <c r="C185" s="160">
        <f>('User Information'!H168)</f>
        <v>0</v>
      </c>
      <c r="D185" s="157" t="e">
        <f>('User Information'!AE168)</f>
        <v>#N/A</v>
      </c>
      <c r="E185" s="161">
        <f>('User Information'!I168)</f>
        <v>0</v>
      </c>
      <c r="F185" s="162">
        <f>('User Information'!K168)</f>
        <v>0</v>
      </c>
      <c r="G185" s="157">
        <f>('User Information'!J168)</f>
        <v>0</v>
      </c>
      <c r="H185" s="132"/>
      <c r="I185" s="132"/>
      <c r="J185" s="132"/>
    </row>
    <row r="186" spans="1:10" s="142" customFormat="1">
      <c r="A186" s="155">
        <f>('User Information'!L169)</f>
        <v>0</v>
      </c>
      <c r="B186" s="155">
        <f>('User Information'!G169)</f>
        <v>0</v>
      </c>
      <c r="C186" s="160">
        <f>('User Information'!H169)</f>
        <v>0</v>
      </c>
      <c r="D186" s="157" t="e">
        <f>('User Information'!AE169)</f>
        <v>#N/A</v>
      </c>
      <c r="E186" s="161">
        <f>('User Information'!I169)</f>
        <v>0</v>
      </c>
      <c r="F186" s="162">
        <f>('User Information'!K169)</f>
        <v>0</v>
      </c>
      <c r="G186" s="157">
        <f>('User Information'!J169)</f>
        <v>0</v>
      </c>
      <c r="H186" s="132"/>
      <c r="I186" s="132"/>
      <c r="J186" s="132"/>
    </row>
    <row r="187" spans="1:10" s="142" customFormat="1">
      <c r="A187" s="155">
        <f>('User Information'!L170)</f>
        <v>0</v>
      </c>
      <c r="B187" s="155">
        <f>('User Information'!G170)</f>
        <v>0</v>
      </c>
      <c r="C187" s="160">
        <f>('User Information'!H170)</f>
        <v>0</v>
      </c>
      <c r="D187" s="157" t="e">
        <f>('User Information'!AE170)</f>
        <v>#N/A</v>
      </c>
      <c r="E187" s="161">
        <f>('User Information'!I170)</f>
        <v>0</v>
      </c>
      <c r="F187" s="162">
        <f>('User Information'!K170)</f>
        <v>0</v>
      </c>
      <c r="G187" s="157">
        <f>('User Information'!J170)</f>
        <v>0</v>
      </c>
      <c r="H187" s="132"/>
      <c r="I187" s="132"/>
      <c r="J187" s="132"/>
    </row>
    <row r="188" spans="1:10" s="142" customFormat="1">
      <c r="A188" s="155">
        <f>('User Information'!L171)</f>
        <v>0</v>
      </c>
      <c r="B188" s="155">
        <f>('User Information'!G171)</f>
        <v>0</v>
      </c>
      <c r="C188" s="160">
        <f>('User Information'!H171)</f>
        <v>0</v>
      </c>
      <c r="D188" s="157" t="e">
        <f>('User Information'!AE171)</f>
        <v>#N/A</v>
      </c>
      <c r="E188" s="161">
        <f>('User Information'!I171)</f>
        <v>0</v>
      </c>
      <c r="F188" s="162">
        <f>('User Information'!K171)</f>
        <v>0</v>
      </c>
      <c r="G188" s="157">
        <f>('User Information'!J171)</f>
        <v>0</v>
      </c>
      <c r="H188" s="132"/>
      <c r="I188" s="132"/>
      <c r="J188" s="132"/>
    </row>
    <row r="189" spans="1:10" s="142" customFormat="1">
      <c r="A189" s="155">
        <f>('User Information'!L172)</f>
        <v>0</v>
      </c>
      <c r="B189" s="155">
        <f>('User Information'!G172)</f>
        <v>0</v>
      </c>
      <c r="C189" s="160">
        <f>('User Information'!H172)</f>
        <v>0</v>
      </c>
      <c r="D189" s="157" t="e">
        <f>('User Information'!AE172)</f>
        <v>#N/A</v>
      </c>
      <c r="E189" s="161">
        <f>('User Information'!I172)</f>
        <v>0</v>
      </c>
      <c r="F189" s="162">
        <f>('User Information'!K172)</f>
        <v>0</v>
      </c>
      <c r="G189" s="157">
        <f>('User Information'!J172)</f>
        <v>0</v>
      </c>
      <c r="H189" s="132"/>
      <c r="I189" s="132"/>
      <c r="J189" s="132"/>
    </row>
    <row r="190" spans="1:10" s="142" customFormat="1">
      <c r="A190" s="155">
        <f>('User Information'!L173)</f>
        <v>0</v>
      </c>
      <c r="B190" s="155">
        <f>('User Information'!G173)</f>
        <v>0</v>
      </c>
      <c r="C190" s="160">
        <f>('User Information'!H173)</f>
        <v>0</v>
      </c>
      <c r="D190" s="157" t="e">
        <f>('User Information'!AE173)</f>
        <v>#N/A</v>
      </c>
      <c r="E190" s="161">
        <f>('User Information'!I173)</f>
        <v>0</v>
      </c>
      <c r="F190" s="162">
        <f>('User Information'!K173)</f>
        <v>0</v>
      </c>
      <c r="G190" s="157">
        <f>('User Information'!J173)</f>
        <v>0</v>
      </c>
      <c r="H190" s="132"/>
      <c r="I190" s="132"/>
      <c r="J190" s="132"/>
    </row>
    <row r="191" spans="1:10" s="142" customFormat="1">
      <c r="A191" s="155">
        <f>('User Information'!L174)</f>
        <v>0</v>
      </c>
      <c r="B191" s="155">
        <f>('User Information'!G174)</f>
        <v>0</v>
      </c>
      <c r="C191" s="160">
        <f>('User Information'!H174)</f>
        <v>0</v>
      </c>
      <c r="D191" s="157" t="e">
        <f>('User Information'!AE174)</f>
        <v>#N/A</v>
      </c>
      <c r="E191" s="161">
        <f>('User Information'!I174)</f>
        <v>0</v>
      </c>
      <c r="F191" s="162">
        <f>('User Information'!K174)</f>
        <v>0</v>
      </c>
      <c r="G191" s="157">
        <f>('User Information'!J174)</f>
        <v>0</v>
      </c>
      <c r="H191" s="132"/>
      <c r="I191" s="132"/>
      <c r="J191" s="132"/>
    </row>
    <row r="192" spans="1:10" s="142" customFormat="1">
      <c r="A192" s="155">
        <f>('User Information'!L175)</f>
        <v>0</v>
      </c>
      <c r="B192" s="155">
        <f>('User Information'!G175)</f>
        <v>0</v>
      </c>
      <c r="C192" s="160">
        <f>('User Information'!H175)</f>
        <v>0</v>
      </c>
      <c r="D192" s="157" t="e">
        <f>('User Information'!AE175)</f>
        <v>#N/A</v>
      </c>
      <c r="E192" s="161">
        <f>('User Information'!I175)</f>
        <v>0</v>
      </c>
      <c r="F192" s="162">
        <f>('User Information'!K175)</f>
        <v>0</v>
      </c>
      <c r="G192" s="157">
        <f>('User Information'!J175)</f>
        <v>0</v>
      </c>
      <c r="H192" s="132"/>
      <c r="I192" s="132"/>
      <c r="J192" s="132"/>
    </row>
    <row r="193" spans="1:10" s="142" customFormat="1">
      <c r="A193" s="155">
        <f>('User Information'!L176)</f>
        <v>0</v>
      </c>
      <c r="B193" s="155">
        <f>('User Information'!G176)</f>
        <v>0</v>
      </c>
      <c r="C193" s="160">
        <f>('User Information'!H176)</f>
        <v>0</v>
      </c>
      <c r="D193" s="157" t="e">
        <f>('User Information'!AE176)</f>
        <v>#N/A</v>
      </c>
      <c r="E193" s="161">
        <f>('User Information'!I176)</f>
        <v>0</v>
      </c>
      <c r="F193" s="162">
        <f>('User Information'!K176)</f>
        <v>0</v>
      </c>
      <c r="G193" s="157">
        <f>('User Information'!J176)</f>
        <v>0</v>
      </c>
      <c r="H193" s="132"/>
      <c r="I193" s="132"/>
      <c r="J193" s="132"/>
    </row>
    <row r="194" spans="1:10" s="142" customFormat="1">
      <c r="A194" s="155">
        <f>('User Information'!L177)</f>
        <v>0</v>
      </c>
      <c r="B194" s="155">
        <f>('User Information'!G177)</f>
        <v>0</v>
      </c>
      <c r="C194" s="160">
        <f>('User Information'!H177)</f>
        <v>0</v>
      </c>
      <c r="D194" s="157" t="e">
        <f>('User Information'!AE177)</f>
        <v>#N/A</v>
      </c>
      <c r="E194" s="161">
        <f>('User Information'!I177)</f>
        <v>0</v>
      </c>
      <c r="F194" s="162">
        <f>('User Information'!K177)</f>
        <v>0</v>
      </c>
      <c r="G194" s="157">
        <f>('User Information'!J177)</f>
        <v>0</v>
      </c>
      <c r="H194" s="132"/>
      <c r="I194" s="132"/>
      <c r="J194" s="132"/>
    </row>
    <row r="195" spans="1:10" s="142" customFormat="1">
      <c r="A195" s="155">
        <f>('User Information'!L178)</f>
        <v>0</v>
      </c>
      <c r="B195" s="155">
        <f>('User Information'!G178)</f>
        <v>0</v>
      </c>
      <c r="C195" s="160">
        <f>('User Information'!H178)</f>
        <v>0</v>
      </c>
      <c r="D195" s="157" t="e">
        <f>('User Information'!AE178)</f>
        <v>#N/A</v>
      </c>
      <c r="E195" s="161">
        <f>('User Information'!I178)</f>
        <v>0</v>
      </c>
      <c r="F195" s="162">
        <f>('User Information'!K178)</f>
        <v>0</v>
      </c>
      <c r="G195" s="157">
        <f>('User Information'!J178)</f>
        <v>0</v>
      </c>
      <c r="H195" s="132"/>
      <c r="I195" s="132"/>
      <c r="J195" s="132"/>
    </row>
    <row r="196" spans="1:10" s="142" customFormat="1">
      <c r="A196" s="155">
        <f>('User Information'!L179)</f>
        <v>0</v>
      </c>
      <c r="B196" s="155">
        <f>('User Information'!G179)</f>
        <v>0</v>
      </c>
      <c r="C196" s="160">
        <f>('User Information'!H179)</f>
        <v>0</v>
      </c>
      <c r="D196" s="157" t="e">
        <f>('User Information'!AE179)</f>
        <v>#N/A</v>
      </c>
      <c r="E196" s="161">
        <f>('User Information'!I179)</f>
        <v>0</v>
      </c>
      <c r="F196" s="162">
        <f>('User Information'!K179)</f>
        <v>0</v>
      </c>
      <c r="G196" s="157">
        <f>('User Information'!J179)</f>
        <v>0</v>
      </c>
      <c r="H196" s="132"/>
      <c r="I196" s="132"/>
      <c r="J196" s="132"/>
    </row>
    <row r="197" spans="1:10" s="142" customFormat="1">
      <c r="A197" s="155">
        <f>('User Information'!L180)</f>
        <v>0</v>
      </c>
      <c r="B197" s="155">
        <f>('User Information'!G180)</f>
        <v>0</v>
      </c>
      <c r="C197" s="160">
        <f>('User Information'!H180)</f>
        <v>0</v>
      </c>
      <c r="D197" s="157" t="e">
        <f>('User Information'!AE180)</f>
        <v>#N/A</v>
      </c>
      <c r="E197" s="161">
        <f>('User Information'!I180)</f>
        <v>0</v>
      </c>
      <c r="F197" s="162">
        <f>('User Information'!K180)</f>
        <v>0</v>
      </c>
      <c r="G197" s="157">
        <f>('User Information'!J180)</f>
        <v>0</v>
      </c>
      <c r="H197" s="132"/>
      <c r="I197" s="132"/>
      <c r="J197" s="132"/>
    </row>
    <row r="198" spans="1:10" s="142" customFormat="1">
      <c r="A198" s="155">
        <f>('User Information'!L181)</f>
        <v>0</v>
      </c>
      <c r="B198" s="155">
        <f>('User Information'!G181)</f>
        <v>0</v>
      </c>
      <c r="C198" s="160">
        <f>('User Information'!H181)</f>
        <v>0</v>
      </c>
      <c r="D198" s="157" t="e">
        <f>('User Information'!AE181)</f>
        <v>#N/A</v>
      </c>
      <c r="E198" s="161">
        <f>('User Information'!I181)</f>
        <v>0</v>
      </c>
      <c r="F198" s="162">
        <f>('User Information'!K181)</f>
        <v>0</v>
      </c>
      <c r="G198" s="157">
        <f>('User Information'!J181)</f>
        <v>0</v>
      </c>
      <c r="H198" s="132"/>
      <c r="I198" s="132"/>
      <c r="J198" s="132"/>
    </row>
    <row r="199" spans="1:10" s="142" customFormat="1">
      <c r="A199" s="155">
        <f>('User Information'!L182)</f>
        <v>0</v>
      </c>
      <c r="B199" s="155">
        <f>('User Information'!G182)</f>
        <v>0</v>
      </c>
      <c r="C199" s="160">
        <f>('User Information'!H182)</f>
        <v>0</v>
      </c>
      <c r="D199" s="157" t="e">
        <f>('User Information'!AE182)</f>
        <v>#N/A</v>
      </c>
      <c r="E199" s="161">
        <f>('User Information'!I182)</f>
        <v>0</v>
      </c>
      <c r="F199" s="162">
        <f>('User Information'!K182)</f>
        <v>0</v>
      </c>
      <c r="G199" s="157">
        <f>('User Information'!J182)</f>
        <v>0</v>
      </c>
      <c r="H199" s="132"/>
      <c r="I199" s="132"/>
      <c r="J199" s="132"/>
    </row>
    <row r="200" spans="1:10" s="142" customFormat="1">
      <c r="A200" s="155">
        <f>('User Information'!L183)</f>
        <v>0</v>
      </c>
      <c r="B200" s="155">
        <f>('User Information'!G183)</f>
        <v>0</v>
      </c>
      <c r="C200" s="160">
        <f>('User Information'!H183)</f>
        <v>0</v>
      </c>
      <c r="D200" s="157" t="e">
        <f>('User Information'!AE183)</f>
        <v>#N/A</v>
      </c>
      <c r="E200" s="161">
        <f>('User Information'!I183)</f>
        <v>0</v>
      </c>
      <c r="F200" s="162">
        <f>('User Information'!K183)</f>
        <v>0</v>
      </c>
      <c r="G200" s="157">
        <f>('User Information'!J183)</f>
        <v>0</v>
      </c>
      <c r="H200" s="132"/>
      <c r="I200" s="132"/>
      <c r="J200" s="132"/>
    </row>
    <row r="201" spans="1:10" s="142" customFormat="1">
      <c r="A201" s="155">
        <f>('User Information'!L184)</f>
        <v>0</v>
      </c>
      <c r="B201" s="155">
        <f>('User Information'!G184)</f>
        <v>0</v>
      </c>
      <c r="C201" s="160">
        <f>('User Information'!H184)</f>
        <v>0</v>
      </c>
      <c r="D201" s="157" t="e">
        <f>('User Information'!AE184)</f>
        <v>#N/A</v>
      </c>
      <c r="E201" s="161">
        <f>('User Information'!I184)</f>
        <v>0</v>
      </c>
      <c r="F201" s="162">
        <f>('User Information'!K184)</f>
        <v>0</v>
      </c>
      <c r="G201" s="157">
        <f>('User Information'!J184)</f>
        <v>0</v>
      </c>
      <c r="H201" s="132"/>
      <c r="I201" s="132"/>
      <c r="J201" s="132"/>
    </row>
    <row r="202" spans="1:10" s="142" customFormat="1">
      <c r="A202" s="155">
        <f>('User Information'!L185)</f>
        <v>0</v>
      </c>
      <c r="B202" s="155">
        <f>('User Information'!G185)</f>
        <v>0</v>
      </c>
      <c r="C202" s="160">
        <f>('User Information'!H185)</f>
        <v>0</v>
      </c>
      <c r="D202" s="157" t="e">
        <f>('User Information'!AE185)</f>
        <v>#N/A</v>
      </c>
      <c r="E202" s="161">
        <f>('User Information'!I185)</f>
        <v>0</v>
      </c>
      <c r="F202" s="162">
        <f>('User Information'!K185)</f>
        <v>0</v>
      </c>
      <c r="G202" s="157">
        <f>('User Information'!J185)</f>
        <v>0</v>
      </c>
      <c r="H202" s="132"/>
      <c r="I202" s="132"/>
      <c r="J202" s="132"/>
    </row>
    <row r="203" spans="1:10" s="142" customFormat="1">
      <c r="A203" s="155">
        <f>('User Information'!L186)</f>
        <v>0</v>
      </c>
      <c r="B203" s="155">
        <f>('User Information'!G186)</f>
        <v>0</v>
      </c>
      <c r="C203" s="160">
        <f>('User Information'!H186)</f>
        <v>0</v>
      </c>
      <c r="D203" s="157" t="e">
        <f>('User Information'!AE186)</f>
        <v>#N/A</v>
      </c>
      <c r="E203" s="161">
        <f>('User Information'!I186)</f>
        <v>0</v>
      </c>
      <c r="F203" s="162">
        <f>('User Information'!K186)</f>
        <v>0</v>
      </c>
      <c r="G203" s="157">
        <f>('User Information'!J186)</f>
        <v>0</v>
      </c>
      <c r="H203" s="132"/>
      <c r="I203" s="132"/>
      <c r="J203" s="132"/>
    </row>
    <row r="204" spans="1:10" s="142" customFormat="1">
      <c r="A204" s="155">
        <f>('User Information'!L187)</f>
        <v>0</v>
      </c>
      <c r="B204" s="155">
        <f>('User Information'!G187)</f>
        <v>0</v>
      </c>
      <c r="C204" s="160">
        <f>('User Information'!H187)</f>
        <v>0</v>
      </c>
      <c r="D204" s="157" t="e">
        <f>('User Information'!AE187)</f>
        <v>#N/A</v>
      </c>
      <c r="E204" s="161">
        <f>('User Information'!I187)</f>
        <v>0</v>
      </c>
      <c r="F204" s="162">
        <f>('User Information'!K187)</f>
        <v>0</v>
      </c>
      <c r="G204" s="157">
        <f>('User Information'!J187)</f>
        <v>0</v>
      </c>
      <c r="H204" s="132"/>
      <c r="I204" s="132"/>
      <c r="J204" s="132"/>
    </row>
    <row r="205" spans="1:10" s="142" customFormat="1">
      <c r="A205" s="155">
        <f>('User Information'!L188)</f>
        <v>0</v>
      </c>
      <c r="B205" s="155">
        <f>('User Information'!G188)</f>
        <v>0</v>
      </c>
      <c r="C205" s="160">
        <f>('User Information'!H188)</f>
        <v>0</v>
      </c>
      <c r="D205" s="157" t="e">
        <f>('User Information'!AE188)</f>
        <v>#N/A</v>
      </c>
      <c r="E205" s="161">
        <f>('User Information'!I188)</f>
        <v>0</v>
      </c>
      <c r="F205" s="162">
        <f>('User Information'!K188)</f>
        <v>0</v>
      </c>
      <c r="G205" s="157">
        <f>('User Information'!J188)</f>
        <v>0</v>
      </c>
      <c r="H205" s="132"/>
      <c r="I205" s="132"/>
      <c r="J205" s="132"/>
    </row>
    <row r="206" spans="1:10" s="142" customFormat="1">
      <c r="A206" s="155">
        <f>('User Information'!L189)</f>
        <v>0</v>
      </c>
      <c r="B206" s="155">
        <f>('User Information'!G189)</f>
        <v>0</v>
      </c>
      <c r="C206" s="160">
        <f>('User Information'!H189)</f>
        <v>0</v>
      </c>
      <c r="D206" s="157" t="e">
        <f>('User Information'!AE189)</f>
        <v>#N/A</v>
      </c>
      <c r="E206" s="161">
        <f>('User Information'!I189)</f>
        <v>0</v>
      </c>
      <c r="F206" s="162">
        <f>('User Information'!K189)</f>
        <v>0</v>
      </c>
      <c r="G206" s="157">
        <f>('User Information'!J189)</f>
        <v>0</v>
      </c>
      <c r="H206" s="132"/>
      <c r="I206" s="132"/>
      <c r="J206" s="132"/>
    </row>
    <row r="207" spans="1:10" s="142" customFormat="1">
      <c r="A207" s="155">
        <f>('User Information'!L190)</f>
        <v>0</v>
      </c>
      <c r="B207" s="155">
        <f>('User Information'!G190)</f>
        <v>0</v>
      </c>
      <c r="C207" s="160">
        <f>('User Information'!H190)</f>
        <v>0</v>
      </c>
      <c r="D207" s="157" t="e">
        <f>('User Information'!AE190)</f>
        <v>#N/A</v>
      </c>
      <c r="E207" s="161">
        <f>('User Information'!I190)</f>
        <v>0</v>
      </c>
      <c r="F207" s="162">
        <f>('User Information'!K190)</f>
        <v>0</v>
      </c>
      <c r="G207" s="157">
        <f>('User Information'!J190)</f>
        <v>0</v>
      </c>
      <c r="H207" s="132"/>
      <c r="I207" s="132"/>
      <c r="J207" s="132"/>
    </row>
    <row r="208" spans="1:10" s="142" customFormat="1">
      <c r="A208" s="155">
        <f>('User Information'!L191)</f>
        <v>0</v>
      </c>
      <c r="B208" s="155">
        <f>('User Information'!G191)</f>
        <v>0</v>
      </c>
      <c r="C208" s="160">
        <f>('User Information'!H191)</f>
        <v>0</v>
      </c>
      <c r="D208" s="157" t="e">
        <f>('User Information'!AE191)</f>
        <v>#N/A</v>
      </c>
      <c r="E208" s="161">
        <f>('User Information'!I191)</f>
        <v>0</v>
      </c>
      <c r="F208" s="162">
        <f>('User Information'!K191)</f>
        <v>0</v>
      </c>
      <c r="G208" s="157">
        <f>('User Information'!J191)</f>
        <v>0</v>
      </c>
      <c r="H208" s="132"/>
      <c r="I208" s="132"/>
      <c r="J208" s="132"/>
    </row>
    <row r="209" spans="1:10" s="142" customFormat="1">
      <c r="A209" s="155">
        <f>('User Information'!L192)</f>
        <v>0</v>
      </c>
      <c r="B209" s="155">
        <f>('User Information'!G192)</f>
        <v>0</v>
      </c>
      <c r="C209" s="160">
        <f>('User Information'!H192)</f>
        <v>0</v>
      </c>
      <c r="D209" s="157" t="e">
        <f>('User Information'!AE192)</f>
        <v>#N/A</v>
      </c>
      <c r="E209" s="161">
        <f>('User Information'!I192)</f>
        <v>0</v>
      </c>
      <c r="F209" s="162">
        <f>('User Information'!K192)</f>
        <v>0</v>
      </c>
      <c r="G209" s="157">
        <f>('User Information'!J192)</f>
        <v>0</v>
      </c>
      <c r="H209" s="132"/>
      <c r="I209" s="132"/>
      <c r="J209" s="132"/>
    </row>
    <row r="210" spans="1:10" s="142" customFormat="1">
      <c r="A210" s="155">
        <f>('User Information'!L193)</f>
        <v>0</v>
      </c>
      <c r="B210" s="155">
        <f>('User Information'!G193)</f>
        <v>0</v>
      </c>
      <c r="C210" s="160">
        <f>('User Information'!H193)</f>
        <v>0</v>
      </c>
      <c r="D210" s="157" t="e">
        <f>('User Information'!AE193)</f>
        <v>#N/A</v>
      </c>
      <c r="E210" s="161">
        <f>('User Information'!I193)</f>
        <v>0</v>
      </c>
      <c r="F210" s="162">
        <f>('User Information'!K193)</f>
        <v>0</v>
      </c>
      <c r="G210" s="157">
        <f>('User Information'!J193)</f>
        <v>0</v>
      </c>
      <c r="H210" s="132"/>
      <c r="I210" s="132"/>
      <c r="J210" s="132"/>
    </row>
    <row r="211" spans="1:10" s="142" customFormat="1">
      <c r="A211" s="155">
        <f>('User Information'!L194)</f>
        <v>0</v>
      </c>
      <c r="B211" s="155">
        <f>('User Information'!G194)</f>
        <v>0</v>
      </c>
      <c r="C211" s="160">
        <f>('User Information'!H194)</f>
        <v>0</v>
      </c>
      <c r="D211" s="157" t="e">
        <f>('User Information'!AE194)</f>
        <v>#N/A</v>
      </c>
      <c r="E211" s="161">
        <f>('User Information'!I194)</f>
        <v>0</v>
      </c>
      <c r="F211" s="162">
        <f>('User Information'!K194)</f>
        <v>0</v>
      </c>
      <c r="G211" s="157">
        <f>('User Information'!J194)</f>
        <v>0</v>
      </c>
      <c r="H211" s="132"/>
      <c r="I211" s="132"/>
      <c r="J211" s="132"/>
    </row>
    <row r="212" spans="1:10" s="142" customFormat="1">
      <c r="A212" s="155">
        <f>('User Information'!L195)</f>
        <v>0</v>
      </c>
      <c r="B212" s="155">
        <f>('User Information'!G195)</f>
        <v>0</v>
      </c>
      <c r="C212" s="160">
        <f>('User Information'!H195)</f>
        <v>0</v>
      </c>
      <c r="D212" s="157" t="e">
        <f>('User Information'!AE195)</f>
        <v>#N/A</v>
      </c>
      <c r="E212" s="161">
        <f>('User Information'!I195)</f>
        <v>0</v>
      </c>
      <c r="F212" s="162">
        <f>('User Information'!K195)</f>
        <v>0</v>
      </c>
      <c r="G212" s="157">
        <f>('User Information'!J195)</f>
        <v>0</v>
      </c>
      <c r="H212" s="132"/>
      <c r="I212" s="132"/>
      <c r="J212" s="132"/>
    </row>
    <row r="213" spans="1:10" s="142" customFormat="1">
      <c r="A213" s="155">
        <f>('User Information'!L196)</f>
        <v>0</v>
      </c>
      <c r="B213" s="155">
        <f>('User Information'!G196)</f>
        <v>0</v>
      </c>
      <c r="C213" s="160">
        <f>('User Information'!H196)</f>
        <v>0</v>
      </c>
      <c r="D213" s="157" t="e">
        <f>('User Information'!AE196)</f>
        <v>#N/A</v>
      </c>
      <c r="E213" s="161">
        <f>('User Information'!I196)</f>
        <v>0</v>
      </c>
      <c r="F213" s="162">
        <f>('User Information'!K196)</f>
        <v>0</v>
      </c>
      <c r="G213" s="157">
        <f>('User Information'!J196)</f>
        <v>0</v>
      </c>
      <c r="H213" s="132"/>
      <c r="I213" s="132"/>
      <c r="J213" s="132"/>
    </row>
    <row r="214" spans="1:10" s="142" customFormat="1">
      <c r="A214" s="155">
        <f>('User Information'!L197)</f>
        <v>0</v>
      </c>
      <c r="B214" s="155">
        <f>('User Information'!G197)</f>
        <v>0</v>
      </c>
      <c r="C214" s="160">
        <f>('User Information'!H197)</f>
        <v>0</v>
      </c>
      <c r="D214" s="157" t="e">
        <f>('User Information'!AE197)</f>
        <v>#N/A</v>
      </c>
      <c r="E214" s="161">
        <f>('User Information'!I197)</f>
        <v>0</v>
      </c>
      <c r="F214" s="162">
        <f>('User Information'!K197)</f>
        <v>0</v>
      </c>
      <c r="G214" s="157">
        <f>('User Information'!J197)</f>
        <v>0</v>
      </c>
      <c r="H214" s="132"/>
      <c r="I214" s="132"/>
      <c r="J214" s="132"/>
    </row>
    <row r="215" spans="1:10" s="142" customFormat="1">
      <c r="A215" s="155">
        <f>('User Information'!L198)</f>
        <v>0</v>
      </c>
      <c r="B215" s="155">
        <f>('User Information'!G198)</f>
        <v>0</v>
      </c>
      <c r="C215" s="160">
        <f>('User Information'!H198)</f>
        <v>0</v>
      </c>
      <c r="D215" s="157" t="e">
        <f>('User Information'!AE198)</f>
        <v>#N/A</v>
      </c>
      <c r="E215" s="161">
        <f>('User Information'!I198)</f>
        <v>0</v>
      </c>
      <c r="F215" s="162">
        <f>('User Information'!K198)</f>
        <v>0</v>
      </c>
      <c r="G215" s="157">
        <f>('User Information'!J198)</f>
        <v>0</v>
      </c>
      <c r="H215" s="132"/>
      <c r="I215" s="132"/>
      <c r="J215" s="132"/>
    </row>
    <row r="216" spans="1:10" s="142" customFormat="1">
      <c r="A216" s="155">
        <f>('User Information'!L199)</f>
        <v>0</v>
      </c>
      <c r="B216" s="155">
        <f>('User Information'!G199)</f>
        <v>0</v>
      </c>
      <c r="C216" s="160">
        <f>('User Information'!H199)</f>
        <v>0</v>
      </c>
      <c r="D216" s="157" t="e">
        <f>('User Information'!AE199)</f>
        <v>#N/A</v>
      </c>
      <c r="E216" s="161">
        <f>('User Information'!I199)</f>
        <v>0</v>
      </c>
      <c r="F216" s="162">
        <f>('User Information'!K199)</f>
        <v>0</v>
      </c>
      <c r="G216" s="157">
        <f>('User Information'!J199)</f>
        <v>0</v>
      </c>
      <c r="H216" s="132"/>
      <c r="I216" s="132"/>
      <c r="J216" s="132"/>
    </row>
    <row r="217" spans="1:10" s="142" customFormat="1">
      <c r="A217" s="163">
        <f>('User Information'!L200)</f>
        <v>0</v>
      </c>
      <c r="B217" s="163">
        <f>('User Information'!G200)</f>
        <v>0</v>
      </c>
      <c r="C217" s="164">
        <f>('User Information'!H200)</f>
        <v>0</v>
      </c>
      <c r="D217" s="165" t="e">
        <f>('User Information'!AE200)</f>
        <v>#N/A</v>
      </c>
      <c r="E217" s="166">
        <f>('User Information'!I200)</f>
        <v>0</v>
      </c>
      <c r="F217" s="167">
        <f>('User Information'!K200)</f>
        <v>0</v>
      </c>
      <c r="G217" s="165">
        <f>('User Information'!J200)</f>
        <v>0</v>
      </c>
      <c r="H217" s="132"/>
      <c r="I217" s="132"/>
      <c r="J217" s="132"/>
    </row>
    <row r="219" spans="1:10" ht="15.75">
      <c r="A219" s="168" t="s">
        <v>128</v>
      </c>
    </row>
    <row r="221" spans="1:10">
      <c r="B221" s="218" t="s">
        <v>2</v>
      </c>
      <c r="C221" s="580" t="s">
        <v>116</v>
      </c>
      <c r="D221" s="580"/>
      <c r="E221" s="580"/>
    </row>
    <row r="222" spans="1:10" ht="15.75">
      <c r="B222" s="170" t="e">
        <f>SUM('Cellular Equipment'!#REF!)</f>
        <v>#REF!</v>
      </c>
      <c r="C222" s="578" t="s">
        <v>214</v>
      </c>
      <c r="D222" s="578"/>
      <c r="E222" s="578"/>
    </row>
    <row r="223" spans="1:10" ht="15.75">
      <c r="B223" s="170" t="e">
        <f>SUM('Cellular Equipment'!#REF!)</f>
        <v>#REF!</v>
      </c>
      <c r="C223" s="578" t="s">
        <v>215</v>
      </c>
      <c r="D223" s="578"/>
      <c r="E223" s="578"/>
    </row>
    <row r="224" spans="1:10" ht="15.75">
      <c r="B224" s="170" t="e">
        <f>SUM('Cellular Equipment'!#REF!)</f>
        <v>#REF!</v>
      </c>
      <c r="C224" s="578" t="s">
        <v>216</v>
      </c>
      <c r="D224" s="578"/>
      <c r="E224" s="578"/>
    </row>
    <row r="225" spans="2:5" ht="15.75">
      <c r="B225" s="170" t="e">
        <f>SUM('Cellular Equipment'!#REF!)</f>
        <v>#REF!</v>
      </c>
      <c r="C225" s="578" t="s">
        <v>217</v>
      </c>
      <c r="D225" s="578"/>
      <c r="E225" s="578"/>
    </row>
    <row r="226" spans="2:5" ht="15.75">
      <c r="B226" s="170" t="e">
        <f>SUM('Cellular Equipment'!#REF!)</f>
        <v>#REF!</v>
      </c>
      <c r="C226" s="578" t="s">
        <v>218</v>
      </c>
      <c r="D226" s="578"/>
      <c r="E226" s="578"/>
    </row>
    <row r="227" spans="2:5" ht="15.75">
      <c r="B227" s="170" t="e">
        <f>SUM('Cellular Equipment'!#REF!)</f>
        <v>#REF!</v>
      </c>
      <c r="C227" s="578" t="s">
        <v>172</v>
      </c>
      <c r="D227" s="578"/>
      <c r="E227" s="578"/>
    </row>
    <row r="228" spans="2:5" ht="15.75">
      <c r="B228" s="170" t="e">
        <f>SUM('Cellular Equipment'!#REF!)</f>
        <v>#REF!</v>
      </c>
      <c r="C228" s="578" t="s">
        <v>245</v>
      </c>
      <c r="D228" s="578"/>
      <c r="E228" s="578"/>
    </row>
    <row r="229" spans="2:5" ht="15.75">
      <c r="B229" s="170" t="e">
        <f>SUM('Cellular Equipment'!#REF!)</f>
        <v>#REF!</v>
      </c>
      <c r="C229" s="578" t="s">
        <v>244</v>
      </c>
      <c r="D229" s="578"/>
      <c r="E229" s="578"/>
    </row>
    <row r="230" spans="2:5" ht="15.75">
      <c r="B230" s="170" t="e">
        <f>SUM('Cellular Equipment'!#REF!)</f>
        <v>#REF!</v>
      </c>
      <c r="C230" s="578" t="s">
        <v>243</v>
      </c>
      <c r="D230" s="578"/>
      <c r="E230" s="578"/>
    </row>
    <row r="231" spans="2:5" ht="15.75">
      <c r="B231" s="170" t="e">
        <f>SUM('Cellular Equipment'!#REF!)</f>
        <v>#REF!</v>
      </c>
      <c r="C231" s="578" t="s">
        <v>242</v>
      </c>
      <c r="D231" s="578"/>
      <c r="E231" s="578"/>
    </row>
    <row r="232" spans="2:5" ht="15.75">
      <c r="B232" s="170" t="e">
        <f>SUM('Cellular Equipment'!#REF!)</f>
        <v>#REF!</v>
      </c>
      <c r="C232" s="578" t="s">
        <v>241</v>
      </c>
      <c r="D232" s="578"/>
      <c r="E232" s="578"/>
    </row>
    <row r="233" spans="2:5" ht="15.75">
      <c r="B233" s="170" t="e">
        <f>SUM('Cellular Equipment'!#REF!)</f>
        <v>#REF!</v>
      </c>
      <c r="C233" s="578" t="s">
        <v>172</v>
      </c>
      <c r="D233" s="578"/>
      <c r="E233" s="578"/>
    </row>
    <row r="234" spans="2:5" ht="15.75">
      <c r="B234" s="170" t="e">
        <f>SUM('Cellular Equipment'!#REF!)</f>
        <v>#REF!</v>
      </c>
      <c r="C234" s="578" t="s">
        <v>246</v>
      </c>
      <c r="D234" s="578"/>
      <c r="E234" s="578"/>
    </row>
    <row r="235" spans="2:5" ht="15.75">
      <c r="B235" s="170" t="e">
        <f>SUM('Cellular Equipment'!#REF!)</f>
        <v>#REF!</v>
      </c>
      <c r="C235" s="578" t="s">
        <v>247</v>
      </c>
      <c r="D235" s="578"/>
      <c r="E235" s="578"/>
    </row>
    <row r="236" spans="2:5" ht="15.75">
      <c r="B236" s="170" t="e">
        <f>SUM('Cellular Equipment'!#REF!)</f>
        <v>#REF!</v>
      </c>
      <c r="C236" s="578" t="s">
        <v>248</v>
      </c>
      <c r="D236" s="578"/>
      <c r="E236" s="578"/>
    </row>
    <row r="237" spans="2:5" ht="15.75">
      <c r="B237" s="170" t="e">
        <f>SUM('Cellular Equipment'!#REF!)</f>
        <v>#REF!</v>
      </c>
      <c r="C237" s="578" t="s">
        <v>249</v>
      </c>
      <c r="D237" s="578"/>
      <c r="E237" s="578"/>
    </row>
    <row r="238" spans="2:5" ht="15.75">
      <c r="B238" s="170" t="e">
        <f>SUM('Cellular Equipment'!#REF!)</f>
        <v>#REF!</v>
      </c>
      <c r="C238" s="578" t="s">
        <v>250</v>
      </c>
      <c r="D238" s="578"/>
      <c r="E238" s="578"/>
    </row>
    <row r="239" spans="2:5" ht="15.75">
      <c r="B239" s="170">
        <f>SUM('Cellular Equipment'!L12)</f>
        <v>0</v>
      </c>
      <c r="C239" s="578" t="s">
        <v>172</v>
      </c>
      <c r="D239" s="578"/>
      <c r="E239" s="578"/>
    </row>
    <row r="240" spans="2:5" ht="15.75">
      <c r="B240" s="170" t="e">
        <f>SUM('Cellular Equipment'!#REF!)</f>
        <v>#REF!</v>
      </c>
      <c r="C240" s="578" t="s">
        <v>251</v>
      </c>
      <c r="D240" s="578"/>
      <c r="E240" s="578"/>
    </row>
    <row r="241" spans="2:5" ht="15.75">
      <c r="B241" s="170" t="e">
        <f>SUM('Cellular Equipment'!#REF!)</f>
        <v>#REF!</v>
      </c>
      <c r="C241" s="578" t="s">
        <v>252</v>
      </c>
      <c r="D241" s="578"/>
      <c r="E241" s="578"/>
    </row>
    <row r="242" spans="2:5" ht="15.75">
      <c r="B242" s="170" t="e">
        <f>SUM('Cellular Equipment'!#REF!)</f>
        <v>#REF!</v>
      </c>
      <c r="C242" s="578" t="s">
        <v>253</v>
      </c>
      <c r="D242" s="578"/>
      <c r="E242" s="578"/>
    </row>
    <row r="243" spans="2:5" ht="15.75">
      <c r="B243" s="170" t="e">
        <f>SUM('Cellular Equipment'!#REF!)</f>
        <v>#REF!</v>
      </c>
      <c r="C243" s="578" t="s">
        <v>254</v>
      </c>
      <c r="D243" s="578"/>
      <c r="E243" s="578"/>
    </row>
    <row r="244" spans="2:5" ht="15.75">
      <c r="B244" s="170" t="e">
        <f>SUM('Cellular Equipment'!#REF!)</f>
        <v>#REF!</v>
      </c>
      <c r="C244" s="578" t="s">
        <v>255</v>
      </c>
      <c r="D244" s="578"/>
      <c r="E244" s="578"/>
    </row>
    <row r="245" spans="2:5" ht="15.75">
      <c r="B245" s="170" t="e">
        <f>SUM('Cellular Equipment'!#REF!)</f>
        <v>#REF!</v>
      </c>
      <c r="C245" s="578" t="s">
        <v>172</v>
      </c>
      <c r="D245" s="578"/>
      <c r="E245" s="578"/>
    </row>
  </sheetData>
  <sheetProtection password="CF42" sheet="1" objects="1" scenarios="1" selectLockedCells="1" selectUnlockedCells="1"/>
  <mergeCells count="30">
    <mergeCell ref="C226:E226"/>
    <mergeCell ref="A2:D2"/>
    <mergeCell ref="A3:D3"/>
    <mergeCell ref="C221:E221"/>
    <mergeCell ref="B21:C21"/>
    <mergeCell ref="C225:E225"/>
    <mergeCell ref="C224:E224"/>
    <mergeCell ref="B17:C17"/>
    <mergeCell ref="B9:C9"/>
    <mergeCell ref="C222:E222"/>
    <mergeCell ref="C223:E223"/>
    <mergeCell ref="C245:E245"/>
    <mergeCell ref="C234:E234"/>
    <mergeCell ref="C235:E235"/>
    <mergeCell ref="C236:E236"/>
    <mergeCell ref="C237:E237"/>
    <mergeCell ref="C238:E238"/>
    <mergeCell ref="C239:E239"/>
    <mergeCell ref="C240:E240"/>
    <mergeCell ref="C241:E241"/>
    <mergeCell ref="C242:E242"/>
    <mergeCell ref="C233:E233"/>
    <mergeCell ref="C230:E230"/>
    <mergeCell ref="C227:E227"/>
    <mergeCell ref="C243:E243"/>
    <mergeCell ref="C244:E244"/>
    <mergeCell ref="C229:E229"/>
    <mergeCell ref="C231:E231"/>
    <mergeCell ref="C228:E228"/>
    <mergeCell ref="C232:E232"/>
  </mergeCells>
  <phoneticPr fontId="2" type="noConversion"/>
  <dataValidations count="4">
    <dataValidation type="list" allowBlank="1" showInputMessage="1" showErrorMessage="1" sqref="J28:J217" xr:uid="{00000000-0002-0000-0A00-000000000000}">
      <formula1>#REF!</formula1>
    </dataValidation>
    <dataValidation type="list" allowBlank="1" showInputMessage="1" showErrorMessage="1" sqref="B21:C21" xr:uid="{00000000-0002-0000-0A00-000001000000}">
      <formula1>"861341086-00001, 861341086-00005, 861341086-00009"</formula1>
    </dataValidation>
    <dataValidation type="list" allowBlank="1" showInputMessage="1" showErrorMessage="1" sqref="B24:B25 B16" xr:uid="{00000000-0002-0000-0A00-000002000000}">
      <formula1>#REF!</formula1>
    </dataValidation>
    <dataValidation type="list" allowBlank="1" showInputMessage="1" showErrorMessage="1" sqref="B9:C9" xr:uid="{00000000-0002-0000-0A00-000003000000}">
      <formula1>TSR</formula1>
    </dataValidation>
  </dataValidations>
  <pageMargins left="0.4" right="0.38" top="1" bottom="1" header="0.5" footer="0.5"/>
  <pageSetup scale="72"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Instructions</vt:lpstr>
      <vt:lpstr>Calling Plans</vt:lpstr>
      <vt:lpstr>Cellular Equipment</vt:lpstr>
      <vt:lpstr>Equipment Funding</vt:lpstr>
      <vt:lpstr>User Information</vt:lpstr>
      <vt:lpstr>Request for Exceptions</vt:lpstr>
      <vt:lpstr>1</vt:lpstr>
      <vt:lpstr>2</vt:lpstr>
      <vt:lpstr>3</vt:lpstr>
      <vt:lpstr>5</vt:lpstr>
      <vt:lpstr>4</vt:lpstr>
      <vt:lpstr>'1'!Print_Area</vt:lpstr>
      <vt:lpstr>'2'!Print_Area</vt:lpstr>
      <vt:lpstr>'3'!Print_Area</vt:lpstr>
      <vt:lpstr>'4'!Print_Area</vt:lpstr>
      <vt:lpstr>'Calling Plans'!Print_Area</vt:lpstr>
      <vt:lpstr>'Cellular Equipment'!Print_Area</vt:lpstr>
      <vt:lpstr>'Equipment Funding'!Print_Area</vt:lpstr>
      <vt:lpstr>Instructions!Print_Area</vt:lpstr>
      <vt:lpstr>'Request for Exceptions'!Print_Area</vt:lpstr>
      <vt:lpstr>'User Information'!Print_Area</vt:lpstr>
      <vt:lpstr>'1'!Print_Titles</vt:lpstr>
      <vt:lpstr>'3'!Print_Titles</vt:lpstr>
      <vt:lpstr>'Request for Exceptions'!Print_Titles</vt:lpstr>
      <vt:lpstr>'User Information'!Print_Titles</vt:lpstr>
      <vt:lpstr>TSR</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 Rasmussen</dc:creator>
  <cp:lastModifiedBy>Cruz, Judith</cp:lastModifiedBy>
  <cp:lastPrinted>2019-11-19T18:21:16Z</cp:lastPrinted>
  <dcterms:created xsi:type="dcterms:W3CDTF">2006-02-07T22:48:20Z</dcterms:created>
  <dcterms:modified xsi:type="dcterms:W3CDTF">2024-09-12T22:00:01Z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