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lausd-my.sharepoint.com/personal/judith_cruz_lausd_net/Documents/Desktop/Cellphone Unit Templates/FY2024-2025/Active templates for FY24-25 REV9-12-2024/"/>
    </mc:Choice>
  </mc:AlternateContent>
  <xr:revisionPtr revIDLastSave="17" documentId="8_{A9040313-FF35-4F59-8E41-F3B5FBA5324D}" xr6:coauthVersionLast="47" xr6:coauthVersionMax="47" xr10:uidLastSave="{5977958C-03E2-4999-8D31-B91FD8E47EA3}"/>
  <bookViews>
    <workbookView xWindow="28680" yWindow="-120" windowWidth="29040" windowHeight="15840" tabRatio="828" activeTab="2" xr2:uid="{00000000-000D-0000-FFFF-FFFF00000000}"/>
  </bookViews>
  <sheets>
    <sheet name="Instructions" sheetId="6" r:id="rId1"/>
    <sheet name="Data Plan" sheetId="5" r:id="rId2"/>
    <sheet name="Device Equipment" sheetId="1" r:id="rId3"/>
    <sheet name="Equipment Funding" sheetId="8" r:id="rId4"/>
    <sheet name="Table1" sheetId="17" state="hidden" r:id="rId5"/>
    <sheet name="User Information" sheetId="2" r:id="rId6"/>
    <sheet name="Request for Exceptions" sheetId="16" r:id="rId7"/>
    <sheet name="1" sheetId="7" r:id="rId8"/>
    <sheet name="2" sheetId="11" r:id="rId9"/>
    <sheet name="4" sheetId="12" r:id="rId10"/>
    <sheet name="5" sheetId="14" r:id="rId11"/>
    <sheet name="3" sheetId="13" r:id="rId12"/>
  </sheets>
  <definedNames>
    <definedName name="_xlnm._FilterDatabase" localSheetId="7" hidden="1">'1'!$B$20:$O$139</definedName>
    <definedName name="_xlnm._FilterDatabase" localSheetId="8" hidden="1">'2'!$B$12:$B$47</definedName>
    <definedName name="_xlnm._FilterDatabase" localSheetId="6" hidden="1">'Request for Exceptions'!$A$12:$O$392</definedName>
    <definedName name="AREACODES">'User Information'!$AR$18:$AR$23</definedName>
    <definedName name="CALLPLANS">'User Information'!$AQ$12:$AQ$17</definedName>
    <definedName name="ExternalData_1" localSheetId="4" hidden="1">Table1!$A$1:$A$7</definedName>
    <definedName name="OLE_LINK1" localSheetId="1">'Data Plan'!#REF!</definedName>
    <definedName name="OLE_LINK2" localSheetId="1">'Data Plan'!#REF!</definedName>
    <definedName name="_xlnm.Print_Area" localSheetId="7">'1'!$A$1:$O$139</definedName>
    <definedName name="_xlnm.Print_Area" localSheetId="8">'2'!$A$1:$H$53</definedName>
    <definedName name="_xlnm.Print_Area" localSheetId="11">'3'!$A$1:$G$224</definedName>
    <definedName name="_xlnm.Print_Area" localSheetId="9">'4'!$A$1:$F$198</definedName>
    <definedName name="_xlnm.Print_Area" localSheetId="1">'Data Plan'!$A$1:$F$13</definedName>
    <definedName name="_xlnm.Print_Area" localSheetId="2">'Device Equipment'!$A$1:$I$17</definedName>
    <definedName name="_xlnm.Print_Area" localSheetId="3">'Equipment Funding'!$A$1:$G$23</definedName>
    <definedName name="_xlnm.Print_Area" localSheetId="0">Instructions!$A$1:$D$39</definedName>
    <definedName name="_xlnm.Print_Area" localSheetId="6">'Request for Exceptions'!$A$1:$N$392</definedName>
    <definedName name="_xlnm.Print_Area" localSheetId="5">'User Information'!$B$1:$Z$60</definedName>
    <definedName name="_xlnm.Print_Titles" localSheetId="7">'1'!$1:$20</definedName>
    <definedName name="_xlnm.Print_Titles" localSheetId="9">'4'!$8:$8</definedName>
    <definedName name="_xlnm.Print_Titles" localSheetId="6">'Request for Exceptions'!$1:$12</definedName>
    <definedName name="_xlnm.Print_Titles" localSheetId="5">'User Information'!$B:$B,'User Information'!$10:$10</definedName>
    <definedName name="TABLET">'User Information'!$AQ$19:$AQ$22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3" i="7" l="1"/>
  <c r="O2" i="7"/>
  <c r="N84" i="7"/>
  <c r="N83" i="7"/>
  <c r="N82" i="7"/>
  <c r="N62" i="7"/>
  <c r="N61" i="7"/>
  <c r="N60" i="7"/>
  <c r="AD11" i="2"/>
  <c r="B45" i="11" l="1"/>
  <c r="B20" i="11"/>
  <c r="C20" i="11"/>
  <c r="B19" i="11"/>
  <c r="C19" i="11"/>
  <c r="B18" i="11"/>
  <c r="C18" i="11"/>
  <c r="B17" i="11"/>
  <c r="C17" i="11"/>
  <c r="B16" i="11"/>
  <c r="C16" i="11"/>
  <c r="B15" i="11"/>
  <c r="C15" i="11"/>
  <c r="B14" i="11"/>
  <c r="C14" i="11"/>
  <c r="B13" i="11"/>
  <c r="C13" i="11"/>
  <c r="N67" i="7"/>
  <c r="AT42" i="2" l="1"/>
  <c r="AU42" i="2" s="1"/>
  <c r="I61" i="7"/>
  <c r="C61" i="7"/>
  <c r="O61" i="7" s="1"/>
  <c r="I54" i="7"/>
  <c r="I76" i="7"/>
  <c r="C84" i="7"/>
  <c r="O84" i="7" s="1"/>
  <c r="C83" i="7"/>
  <c r="I84" i="7"/>
  <c r="I83" i="7"/>
  <c r="I82" i="7"/>
  <c r="N80" i="7"/>
  <c r="N74" i="7"/>
  <c r="I70" i="7"/>
  <c r="N58" i="7"/>
  <c r="N56" i="7"/>
  <c r="N52" i="7"/>
  <c r="N50" i="7"/>
  <c r="N46" i="7"/>
  <c r="N44" i="7"/>
  <c r="N37" i="7"/>
  <c r="N35" i="7"/>
  <c r="N31" i="7"/>
  <c r="N29" i="7"/>
  <c r="N23" i="7"/>
  <c r="I48" i="7"/>
  <c r="R128" i="7"/>
  <c r="I64" i="7" l="1"/>
  <c r="C60" i="7"/>
  <c r="C62" i="7"/>
  <c r="I62" i="7"/>
  <c r="I60" i="7"/>
  <c r="H91" i="16"/>
  <c r="H89" i="16"/>
  <c r="H87" i="16"/>
  <c r="H85" i="16"/>
  <c r="H83" i="16"/>
  <c r="H81" i="16"/>
  <c r="H79" i="16"/>
  <c r="H77" i="16"/>
  <c r="H75" i="16"/>
  <c r="H73" i="16"/>
  <c r="H71" i="16"/>
  <c r="H69" i="16"/>
  <c r="H67" i="16"/>
  <c r="H65" i="16"/>
  <c r="H63" i="16"/>
  <c r="H61" i="16"/>
  <c r="H59" i="16"/>
  <c r="H57" i="16"/>
  <c r="H55" i="16"/>
  <c r="H53" i="16"/>
  <c r="H51" i="16"/>
  <c r="H49" i="16"/>
  <c r="H47" i="16"/>
  <c r="H45" i="16"/>
  <c r="H43" i="16"/>
  <c r="H41" i="16"/>
  <c r="H39" i="16"/>
  <c r="H37" i="16"/>
  <c r="H35" i="16"/>
  <c r="H33" i="16"/>
  <c r="H31" i="16"/>
  <c r="H29" i="16"/>
  <c r="H27" i="16"/>
  <c r="H25" i="16"/>
  <c r="H23" i="16"/>
  <c r="H21" i="16"/>
  <c r="H19" i="16"/>
  <c r="H111" i="16"/>
  <c r="H109" i="16"/>
  <c r="H107" i="16"/>
  <c r="H105" i="16"/>
  <c r="H103" i="16"/>
  <c r="H101" i="16"/>
  <c r="H99" i="16"/>
  <c r="H97" i="16"/>
  <c r="H95" i="16"/>
  <c r="H93" i="16"/>
  <c r="H17" i="16"/>
  <c r="H15" i="16"/>
  <c r="H13" i="16"/>
  <c r="C5" i="14" l="1"/>
  <c r="AB11" i="2"/>
  <c r="AV60" i="2"/>
  <c r="AV59" i="2"/>
  <c r="AV58" i="2"/>
  <c r="AV57" i="2"/>
  <c r="AV56" i="2"/>
  <c r="AV55" i="2"/>
  <c r="AV54" i="2"/>
  <c r="AV53" i="2"/>
  <c r="AV52" i="2"/>
  <c r="AV51" i="2"/>
  <c r="AV50" i="2"/>
  <c r="AV49" i="2"/>
  <c r="AV48" i="2"/>
  <c r="AV47" i="2"/>
  <c r="AV46" i="2"/>
  <c r="AV45" i="2"/>
  <c r="AV44" i="2"/>
  <c r="AV43" i="2"/>
  <c r="AV42" i="2"/>
  <c r="AV41" i="2"/>
  <c r="AV40" i="2"/>
  <c r="AV39" i="2"/>
  <c r="AV38" i="2"/>
  <c r="AV37" i="2"/>
  <c r="C25" i="14" s="1"/>
  <c r="AV36" i="2"/>
  <c r="B25" i="14" s="1"/>
  <c r="AV35" i="2"/>
  <c r="A25" i="14" s="1"/>
  <c r="AV34" i="2"/>
  <c r="C22" i="14" s="1"/>
  <c r="AV33" i="2"/>
  <c r="B22" i="14" s="1"/>
  <c r="AV32" i="2"/>
  <c r="A22" i="14" s="1"/>
  <c r="AV31" i="2"/>
  <c r="C19" i="14" s="1"/>
  <c r="AV30" i="2"/>
  <c r="B19" i="14" s="1"/>
  <c r="AV29" i="2"/>
  <c r="A19" i="14" s="1"/>
  <c r="AV28" i="2"/>
  <c r="C16" i="14" s="1"/>
  <c r="AV27" i="2"/>
  <c r="B16" i="14" s="1"/>
  <c r="AV26" i="2"/>
  <c r="A16" i="14" s="1"/>
  <c r="AV25" i="2"/>
  <c r="C13" i="14" s="1"/>
  <c r="AV24" i="2"/>
  <c r="B13" i="14" s="1"/>
  <c r="AV23" i="2"/>
  <c r="A13" i="14" s="1"/>
  <c r="AV22" i="2"/>
  <c r="C10" i="14" s="1"/>
  <c r="AV21" i="2"/>
  <c r="B10" i="14" s="1"/>
  <c r="AV20" i="2"/>
  <c r="A10" i="14" s="1"/>
  <c r="AV19" i="2"/>
  <c r="C7" i="14" s="1"/>
  <c r="AV18" i="2"/>
  <c r="B7" i="14" s="1"/>
  <c r="AV17" i="2"/>
  <c r="A7" i="14" s="1"/>
  <c r="AV13" i="2"/>
  <c r="AV12" i="2"/>
  <c r="AV15" i="2"/>
  <c r="AV16" i="2"/>
  <c r="AV11" i="2"/>
  <c r="AV14" i="2"/>
  <c r="C4" i="14" l="1"/>
  <c r="B4" i="14"/>
  <c r="A4" i="14"/>
  <c r="C1" i="14"/>
  <c r="B1" i="14"/>
  <c r="A1" i="14"/>
  <c r="A2" i="14"/>
  <c r="B51" i="11" l="1"/>
  <c r="B53" i="11" s="1"/>
  <c r="C22" i="7" l="1"/>
  <c r="C21" i="7" s="1"/>
  <c r="O22" i="7"/>
  <c r="C28" i="7"/>
  <c r="C27" i="7" s="1"/>
  <c r="C34" i="7"/>
  <c r="N39" i="7"/>
  <c r="C39" i="7"/>
  <c r="N40" i="7"/>
  <c r="C40" i="7"/>
  <c r="C43" i="7"/>
  <c r="C49" i="7"/>
  <c r="C52" i="7" s="1"/>
  <c r="C55" i="7"/>
  <c r="O60" i="7"/>
  <c r="O62" i="7"/>
  <c r="S62" i="7" s="1"/>
  <c r="C65" i="7"/>
  <c r="O65" i="7" s="1"/>
  <c r="C71" i="7"/>
  <c r="C70" i="7" s="1"/>
  <c r="C77" i="7"/>
  <c r="C79" i="7" s="1"/>
  <c r="C82" i="7"/>
  <c r="C87" i="7"/>
  <c r="C91" i="7" s="1"/>
  <c r="C93" i="7"/>
  <c r="O93" i="7" s="1"/>
  <c r="O96" i="7" s="1"/>
  <c r="R96" i="7" s="1"/>
  <c r="C99" i="7"/>
  <c r="C102" i="7" s="1"/>
  <c r="N104" i="7"/>
  <c r="C104" i="7"/>
  <c r="N105" i="7"/>
  <c r="C105" i="7"/>
  <c r="O105" i="7" s="1"/>
  <c r="C108" i="7"/>
  <c r="O108" i="7" s="1"/>
  <c r="O111" i="7" s="1"/>
  <c r="R111" i="7" s="1"/>
  <c r="N113" i="7"/>
  <c r="C113" i="7"/>
  <c r="O113" i="7" s="1"/>
  <c r="N114" i="7"/>
  <c r="C114" i="7"/>
  <c r="N115" i="7"/>
  <c r="C115" i="7"/>
  <c r="C118" i="7"/>
  <c r="O118" i="7" s="1"/>
  <c r="O121" i="7" s="1"/>
  <c r="R121" i="7" s="1"/>
  <c r="N123" i="7"/>
  <c r="C123" i="7"/>
  <c r="N124" i="7"/>
  <c r="C124" i="7"/>
  <c r="I118" i="7"/>
  <c r="I108" i="7"/>
  <c r="I66" i="7"/>
  <c r="I42" i="7"/>
  <c r="I44" i="7" s="1"/>
  <c r="I77" i="7"/>
  <c r="I65" i="7"/>
  <c r="I78" i="7"/>
  <c r="I74" i="7"/>
  <c r="I28" i="7"/>
  <c r="I22" i="7"/>
  <c r="I33" i="7"/>
  <c r="I37" i="7" s="1"/>
  <c r="I27" i="7"/>
  <c r="I31" i="7" s="1"/>
  <c r="I21" i="7"/>
  <c r="I25" i="7"/>
  <c r="I56" i="7"/>
  <c r="I55" i="7"/>
  <c r="I49" i="7"/>
  <c r="I52" i="7"/>
  <c r="I43" i="7"/>
  <c r="K9" i="7"/>
  <c r="K10" i="7"/>
  <c r="N119" i="7"/>
  <c r="N109" i="7"/>
  <c r="I107" i="7"/>
  <c r="I116" i="7" s="1"/>
  <c r="I117" i="7"/>
  <c r="I121" i="7"/>
  <c r="N100" i="7"/>
  <c r="N94" i="7"/>
  <c r="O94" i="7" s="1"/>
  <c r="N88" i="7"/>
  <c r="B43" i="11"/>
  <c r="B42" i="11"/>
  <c r="B41" i="11"/>
  <c r="B40" i="11"/>
  <c r="B39" i="11"/>
  <c r="B38" i="11"/>
  <c r="B37" i="11"/>
  <c r="B36" i="11"/>
  <c r="B35" i="11"/>
  <c r="B34" i="11"/>
  <c r="B33" i="11"/>
  <c r="B30" i="11"/>
  <c r="B29" i="11"/>
  <c r="B26" i="11"/>
  <c r="B25" i="11"/>
  <c r="B23" i="11"/>
  <c r="B22" i="11"/>
  <c r="B21" i="11"/>
  <c r="C119" i="7"/>
  <c r="I124" i="7"/>
  <c r="I123" i="7"/>
  <c r="N121" i="7"/>
  <c r="I115" i="7"/>
  <c r="I114" i="7"/>
  <c r="I113" i="7"/>
  <c r="I102" i="7"/>
  <c r="I100" i="7"/>
  <c r="I99" i="7"/>
  <c r="I96" i="7"/>
  <c r="I94" i="7"/>
  <c r="N102" i="7"/>
  <c r="I93" i="7"/>
  <c r="N90" i="7"/>
  <c r="I87" i="7"/>
  <c r="E10" i="13"/>
  <c r="N68" i="7"/>
  <c r="N25" i="7"/>
  <c r="O23" i="7"/>
  <c r="K14" i="7"/>
  <c r="I40" i="7"/>
  <c r="I39" i="7"/>
  <c r="I105" i="7"/>
  <c r="I104" i="7"/>
  <c r="O91" i="7"/>
  <c r="S91" i="7" s="1"/>
  <c r="C92" i="7"/>
  <c r="B237" i="13"/>
  <c r="B238" i="13"/>
  <c r="B44" i="11"/>
  <c r="G44" i="11"/>
  <c r="F45" i="11"/>
  <c r="D219" i="13"/>
  <c r="D217" i="13"/>
  <c r="D215" i="13"/>
  <c r="D212" i="13"/>
  <c r="D211" i="13"/>
  <c r="D210" i="13"/>
  <c r="D206" i="13"/>
  <c r="D205" i="13"/>
  <c r="D204" i="13"/>
  <c r="D203" i="13"/>
  <c r="D201" i="13"/>
  <c r="D199" i="13"/>
  <c r="D198" i="13"/>
  <c r="D192" i="13"/>
  <c r="D191" i="13"/>
  <c r="D190" i="13"/>
  <c r="D189" i="13"/>
  <c r="D188" i="13"/>
  <c r="D185" i="13"/>
  <c r="D179" i="13"/>
  <c r="D178" i="13"/>
  <c r="D177" i="13"/>
  <c r="D175" i="13"/>
  <c r="D173" i="13"/>
  <c r="D171" i="13"/>
  <c r="D169" i="13"/>
  <c r="D166" i="13"/>
  <c r="D165" i="13"/>
  <c r="D164" i="13"/>
  <c r="D163" i="13"/>
  <c r="D161" i="13"/>
  <c r="D160" i="13"/>
  <c r="D155" i="13"/>
  <c r="D154" i="13"/>
  <c r="D153" i="13"/>
  <c r="D152" i="13"/>
  <c r="D150" i="13"/>
  <c r="D148" i="13"/>
  <c r="D144" i="13"/>
  <c r="D143" i="13"/>
  <c r="D142" i="13"/>
  <c r="D141" i="13"/>
  <c r="D140" i="13"/>
  <c r="D139" i="13"/>
  <c r="D138" i="13"/>
  <c r="D137" i="13"/>
  <c r="D136" i="13"/>
  <c r="D135" i="13"/>
  <c r="D129" i="13"/>
  <c r="D128" i="13"/>
  <c r="D126" i="13"/>
  <c r="D124" i="13"/>
  <c r="D118" i="13"/>
  <c r="D117" i="13"/>
  <c r="D115" i="13"/>
  <c r="D109" i="13"/>
  <c r="D108" i="13"/>
  <c r="D107" i="13"/>
  <c r="D106" i="13"/>
  <c r="D105" i="13"/>
  <c r="D103" i="13"/>
  <c r="D102" i="13"/>
  <c r="D100" i="13"/>
  <c r="D99" i="13"/>
  <c r="D97" i="13"/>
  <c r="D96" i="13"/>
  <c r="D95" i="13"/>
  <c r="D94" i="13"/>
  <c r="D93" i="13"/>
  <c r="D92" i="13"/>
  <c r="D88" i="13"/>
  <c r="D87" i="13"/>
  <c r="D86" i="13"/>
  <c r="D83" i="13"/>
  <c r="D82" i="13"/>
  <c r="D80" i="13"/>
  <c r="D76" i="13"/>
  <c r="D74" i="13"/>
  <c r="D73" i="13"/>
  <c r="D72" i="13"/>
  <c r="D71" i="13"/>
  <c r="D70" i="13"/>
  <c r="D66" i="13"/>
  <c r="D65" i="13"/>
  <c r="D64" i="13"/>
  <c r="D63" i="13"/>
  <c r="D62" i="13"/>
  <c r="D60" i="13"/>
  <c r="D59" i="13"/>
  <c r="D57" i="13"/>
  <c r="D55" i="13"/>
  <c r="D54" i="13"/>
  <c r="D53" i="13"/>
  <c r="D50" i="13"/>
  <c r="D48" i="13"/>
  <c r="D46" i="13"/>
  <c r="D44" i="13"/>
  <c r="D42" i="13"/>
  <c r="D40" i="13"/>
  <c r="D39" i="13"/>
  <c r="D38" i="13"/>
  <c r="D36" i="13"/>
  <c r="D34" i="13"/>
  <c r="D31" i="13"/>
  <c r="B232" i="13"/>
  <c r="B231" i="13"/>
  <c r="B230" i="13"/>
  <c r="B229" i="13"/>
  <c r="B228" i="13"/>
  <c r="B227" i="13"/>
  <c r="B226" i="13"/>
  <c r="B225" i="13"/>
  <c r="AP12" i="2"/>
  <c r="AP60" i="2"/>
  <c r="AP59"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1" i="2"/>
  <c r="L391" i="16"/>
  <c r="J391" i="16"/>
  <c r="H391" i="16"/>
  <c r="F391" i="16"/>
  <c r="E391" i="16"/>
  <c r="C391" i="16"/>
  <c r="B391" i="16"/>
  <c r="L389" i="16"/>
  <c r="J389" i="16"/>
  <c r="H389" i="16"/>
  <c r="F389" i="16"/>
  <c r="E389" i="16"/>
  <c r="C389" i="16"/>
  <c r="B389" i="16"/>
  <c r="L387" i="16"/>
  <c r="J387" i="16"/>
  <c r="H387" i="16"/>
  <c r="F387" i="16"/>
  <c r="E387" i="16"/>
  <c r="C387" i="16"/>
  <c r="B387" i="16"/>
  <c r="L385" i="16"/>
  <c r="J385" i="16"/>
  <c r="H385" i="16"/>
  <c r="F385" i="16"/>
  <c r="E385" i="16"/>
  <c r="C385" i="16"/>
  <c r="B385" i="16"/>
  <c r="L383" i="16"/>
  <c r="J383" i="16"/>
  <c r="H383" i="16"/>
  <c r="F383" i="16"/>
  <c r="E383" i="16"/>
  <c r="C383" i="16"/>
  <c r="B383" i="16"/>
  <c r="L381" i="16"/>
  <c r="J381" i="16"/>
  <c r="H381" i="16"/>
  <c r="F381" i="16"/>
  <c r="E381" i="16"/>
  <c r="C381" i="16"/>
  <c r="B381" i="16"/>
  <c r="L379" i="16"/>
  <c r="J379" i="16"/>
  <c r="H379" i="16"/>
  <c r="F379" i="16"/>
  <c r="E379" i="16"/>
  <c r="C379" i="16"/>
  <c r="B379" i="16"/>
  <c r="L377" i="16"/>
  <c r="J377" i="16"/>
  <c r="H377" i="16"/>
  <c r="F377" i="16"/>
  <c r="E377" i="16"/>
  <c r="C377" i="16"/>
  <c r="B377" i="16"/>
  <c r="L375" i="16"/>
  <c r="J375" i="16"/>
  <c r="H375" i="16"/>
  <c r="F375" i="16"/>
  <c r="E375" i="16"/>
  <c r="C375" i="16"/>
  <c r="B375" i="16"/>
  <c r="L373" i="16"/>
  <c r="J373" i="16"/>
  <c r="H373" i="16"/>
  <c r="F373" i="16"/>
  <c r="E373" i="16"/>
  <c r="C373" i="16"/>
  <c r="B373" i="16"/>
  <c r="L371" i="16"/>
  <c r="J371" i="16"/>
  <c r="H371" i="16"/>
  <c r="F371" i="16"/>
  <c r="E371" i="16"/>
  <c r="C371" i="16"/>
  <c r="B371" i="16"/>
  <c r="L369" i="16"/>
  <c r="J369" i="16"/>
  <c r="H369" i="16"/>
  <c r="F369" i="16"/>
  <c r="E369" i="16"/>
  <c r="C369" i="16"/>
  <c r="B369" i="16"/>
  <c r="L367" i="16"/>
  <c r="J367" i="16"/>
  <c r="H367" i="16"/>
  <c r="F367" i="16"/>
  <c r="E367" i="16"/>
  <c r="C367" i="16"/>
  <c r="B367" i="16"/>
  <c r="L365" i="16"/>
  <c r="J365" i="16"/>
  <c r="H365" i="16"/>
  <c r="F365" i="16"/>
  <c r="E365" i="16"/>
  <c r="C365" i="16"/>
  <c r="B365" i="16"/>
  <c r="L363" i="16"/>
  <c r="J363" i="16"/>
  <c r="H363" i="16"/>
  <c r="F363" i="16"/>
  <c r="E363" i="16"/>
  <c r="C363" i="16"/>
  <c r="B363" i="16"/>
  <c r="L361" i="16"/>
  <c r="J361" i="16"/>
  <c r="H361" i="16"/>
  <c r="F361" i="16"/>
  <c r="E361" i="16"/>
  <c r="C361" i="16"/>
  <c r="B361" i="16"/>
  <c r="L359" i="16"/>
  <c r="J359" i="16"/>
  <c r="H359" i="16"/>
  <c r="F359" i="16"/>
  <c r="E359" i="16"/>
  <c r="C359" i="16"/>
  <c r="B359" i="16"/>
  <c r="L357" i="16"/>
  <c r="J357" i="16"/>
  <c r="H357" i="16"/>
  <c r="F357" i="16"/>
  <c r="E357" i="16"/>
  <c r="C357" i="16"/>
  <c r="B357" i="16"/>
  <c r="L355" i="16"/>
  <c r="J355" i="16"/>
  <c r="H355" i="16"/>
  <c r="F355" i="16"/>
  <c r="E355" i="16"/>
  <c r="C355" i="16"/>
  <c r="B355" i="16"/>
  <c r="L353" i="16"/>
  <c r="J353" i="16"/>
  <c r="H353" i="16"/>
  <c r="F353" i="16"/>
  <c r="E353" i="16"/>
  <c r="C353" i="16"/>
  <c r="B353" i="16"/>
  <c r="L351" i="16"/>
  <c r="J351" i="16"/>
  <c r="H351" i="16"/>
  <c r="F351" i="16"/>
  <c r="E351" i="16"/>
  <c r="C351" i="16"/>
  <c r="B351" i="16"/>
  <c r="L349" i="16"/>
  <c r="J349" i="16"/>
  <c r="H349" i="16"/>
  <c r="F349" i="16"/>
  <c r="E349" i="16"/>
  <c r="C349" i="16"/>
  <c r="B349" i="16"/>
  <c r="L347" i="16"/>
  <c r="J347" i="16"/>
  <c r="H347" i="16"/>
  <c r="F347" i="16"/>
  <c r="E347" i="16"/>
  <c r="C347" i="16"/>
  <c r="B347" i="16"/>
  <c r="L345" i="16"/>
  <c r="J345" i="16"/>
  <c r="H345" i="16"/>
  <c r="F345" i="16"/>
  <c r="E345" i="16"/>
  <c r="C345" i="16"/>
  <c r="B345" i="16"/>
  <c r="L343" i="16"/>
  <c r="J343" i="16"/>
  <c r="H343" i="16"/>
  <c r="F343" i="16"/>
  <c r="E343" i="16"/>
  <c r="C343" i="16"/>
  <c r="B343" i="16"/>
  <c r="L341" i="16"/>
  <c r="J341" i="16"/>
  <c r="H341" i="16"/>
  <c r="F341" i="16"/>
  <c r="E341" i="16"/>
  <c r="C341" i="16"/>
  <c r="B341" i="16"/>
  <c r="L339" i="16"/>
  <c r="J339" i="16"/>
  <c r="H339" i="16"/>
  <c r="F339" i="16"/>
  <c r="E339" i="16"/>
  <c r="C339" i="16"/>
  <c r="B339" i="16"/>
  <c r="L337" i="16"/>
  <c r="J337" i="16"/>
  <c r="H337" i="16"/>
  <c r="F337" i="16"/>
  <c r="E337" i="16"/>
  <c r="C337" i="16"/>
  <c r="B337" i="16"/>
  <c r="L335" i="16"/>
  <c r="J335" i="16"/>
  <c r="H335" i="16"/>
  <c r="F335" i="16"/>
  <c r="E335" i="16"/>
  <c r="C335" i="16"/>
  <c r="B335" i="16"/>
  <c r="L333" i="16"/>
  <c r="J333" i="16"/>
  <c r="H333" i="16"/>
  <c r="F333" i="16"/>
  <c r="E333" i="16"/>
  <c r="C333" i="16"/>
  <c r="B333" i="16"/>
  <c r="L331" i="16"/>
  <c r="J331" i="16"/>
  <c r="H331" i="16"/>
  <c r="F331" i="16"/>
  <c r="E331" i="16"/>
  <c r="C331" i="16"/>
  <c r="B331" i="16"/>
  <c r="L329" i="16"/>
  <c r="J329" i="16"/>
  <c r="H329" i="16"/>
  <c r="F329" i="16"/>
  <c r="E329" i="16"/>
  <c r="C329" i="16"/>
  <c r="B329" i="16"/>
  <c r="L327" i="16"/>
  <c r="J327" i="16"/>
  <c r="H327" i="16"/>
  <c r="F327" i="16"/>
  <c r="E327" i="16"/>
  <c r="C327" i="16"/>
  <c r="B327" i="16"/>
  <c r="L325" i="16"/>
  <c r="J325" i="16"/>
  <c r="H325" i="16"/>
  <c r="F325" i="16"/>
  <c r="E325" i="16"/>
  <c r="C325" i="16"/>
  <c r="B325" i="16"/>
  <c r="L323" i="16"/>
  <c r="J323" i="16"/>
  <c r="H323" i="16"/>
  <c r="F323" i="16"/>
  <c r="E323" i="16"/>
  <c r="C323" i="16"/>
  <c r="B323" i="16"/>
  <c r="L321" i="16"/>
  <c r="J321" i="16"/>
  <c r="H321" i="16"/>
  <c r="F321" i="16"/>
  <c r="E321" i="16"/>
  <c r="C321" i="16"/>
  <c r="B321" i="16"/>
  <c r="L319" i="16"/>
  <c r="J319" i="16"/>
  <c r="H319" i="16"/>
  <c r="F319" i="16"/>
  <c r="E319" i="16"/>
  <c r="C319" i="16"/>
  <c r="B319" i="16"/>
  <c r="L317" i="16"/>
  <c r="J317" i="16"/>
  <c r="H317" i="16"/>
  <c r="F317" i="16"/>
  <c r="E317" i="16"/>
  <c r="C317" i="16"/>
  <c r="B317" i="16"/>
  <c r="L315" i="16"/>
  <c r="J315" i="16"/>
  <c r="H315" i="16"/>
  <c r="F315" i="16"/>
  <c r="E315" i="16"/>
  <c r="C315" i="16"/>
  <c r="B315" i="16"/>
  <c r="L313" i="16"/>
  <c r="J313" i="16"/>
  <c r="H313" i="16"/>
  <c r="F313" i="16"/>
  <c r="E313" i="16"/>
  <c r="C313" i="16"/>
  <c r="B313" i="16"/>
  <c r="L311" i="16"/>
  <c r="J311" i="16"/>
  <c r="H311" i="16"/>
  <c r="F311" i="16"/>
  <c r="E311" i="16"/>
  <c r="C311" i="16"/>
  <c r="B311" i="16"/>
  <c r="L309" i="16"/>
  <c r="J309" i="16"/>
  <c r="H309" i="16"/>
  <c r="F309" i="16"/>
  <c r="E309" i="16"/>
  <c r="C309" i="16"/>
  <c r="B309" i="16"/>
  <c r="L307" i="16"/>
  <c r="J307" i="16"/>
  <c r="H307" i="16"/>
  <c r="F307" i="16"/>
  <c r="E307" i="16"/>
  <c r="C307" i="16"/>
  <c r="B307" i="16"/>
  <c r="L305" i="16"/>
  <c r="J305" i="16"/>
  <c r="H305" i="16"/>
  <c r="F305" i="16"/>
  <c r="E305" i="16"/>
  <c r="C305" i="16"/>
  <c r="B305" i="16"/>
  <c r="L303" i="16"/>
  <c r="J303" i="16"/>
  <c r="H303" i="16"/>
  <c r="F303" i="16"/>
  <c r="E303" i="16"/>
  <c r="C303" i="16"/>
  <c r="B303" i="16"/>
  <c r="L301" i="16"/>
  <c r="J301" i="16"/>
  <c r="H301" i="16"/>
  <c r="F301" i="16"/>
  <c r="E301" i="16"/>
  <c r="C301" i="16"/>
  <c r="B301" i="16"/>
  <c r="L299" i="16"/>
  <c r="J299" i="16"/>
  <c r="H299" i="16"/>
  <c r="F299" i="16"/>
  <c r="E299" i="16"/>
  <c r="C299" i="16"/>
  <c r="B299" i="16"/>
  <c r="L297" i="16"/>
  <c r="J297" i="16"/>
  <c r="H297" i="16"/>
  <c r="F297" i="16"/>
  <c r="E297" i="16"/>
  <c r="C297" i="16"/>
  <c r="B297" i="16"/>
  <c r="L295" i="16"/>
  <c r="J295" i="16"/>
  <c r="H295" i="16"/>
  <c r="F295" i="16"/>
  <c r="E295" i="16"/>
  <c r="C295" i="16"/>
  <c r="B295" i="16"/>
  <c r="L293" i="16"/>
  <c r="J293" i="16"/>
  <c r="H293" i="16"/>
  <c r="F293" i="16"/>
  <c r="E293" i="16"/>
  <c r="C293" i="16"/>
  <c r="B293" i="16"/>
  <c r="L291" i="16"/>
  <c r="J291" i="16"/>
  <c r="H291" i="16"/>
  <c r="F291" i="16"/>
  <c r="E291" i="16"/>
  <c r="C291" i="16"/>
  <c r="B291" i="16"/>
  <c r="L289" i="16"/>
  <c r="J289" i="16"/>
  <c r="H289" i="16"/>
  <c r="F289" i="16"/>
  <c r="E289" i="16"/>
  <c r="C289" i="16"/>
  <c r="B289" i="16"/>
  <c r="L287" i="16"/>
  <c r="J287" i="16"/>
  <c r="H287" i="16"/>
  <c r="F287" i="16"/>
  <c r="E287" i="16"/>
  <c r="C287" i="16"/>
  <c r="B287" i="16"/>
  <c r="L285" i="16"/>
  <c r="J285" i="16"/>
  <c r="H285" i="16"/>
  <c r="F285" i="16"/>
  <c r="E285" i="16"/>
  <c r="C285" i="16"/>
  <c r="B285" i="16"/>
  <c r="L283" i="16"/>
  <c r="J283" i="16"/>
  <c r="H283" i="16"/>
  <c r="F283" i="16"/>
  <c r="E283" i="16"/>
  <c r="C283" i="16"/>
  <c r="B283" i="16"/>
  <c r="L281" i="16"/>
  <c r="J281" i="16"/>
  <c r="H281" i="16"/>
  <c r="F281" i="16"/>
  <c r="E281" i="16"/>
  <c r="C281" i="16"/>
  <c r="B281" i="16"/>
  <c r="L279" i="16"/>
  <c r="J279" i="16"/>
  <c r="H279" i="16"/>
  <c r="F279" i="16"/>
  <c r="E279" i="16"/>
  <c r="C279" i="16"/>
  <c r="B279" i="16"/>
  <c r="L277" i="16"/>
  <c r="J277" i="16"/>
  <c r="H277" i="16"/>
  <c r="F277" i="16"/>
  <c r="E277" i="16"/>
  <c r="C277" i="16"/>
  <c r="B277" i="16"/>
  <c r="L275" i="16"/>
  <c r="J275" i="16"/>
  <c r="H275" i="16"/>
  <c r="F275" i="16"/>
  <c r="E275" i="16"/>
  <c r="C275" i="16"/>
  <c r="B275" i="16"/>
  <c r="L273" i="16"/>
  <c r="J273" i="16"/>
  <c r="H273" i="16"/>
  <c r="F273" i="16"/>
  <c r="E273" i="16"/>
  <c r="C273" i="16"/>
  <c r="B273" i="16"/>
  <c r="L271" i="16"/>
  <c r="J271" i="16"/>
  <c r="H271" i="16"/>
  <c r="F271" i="16"/>
  <c r="E271" i="16"/>
  <c r="C271" i="16"/>
  <c r="B271" i="16"/>
  <c r="L269" i="16"/>
  <c r="J269" i="16"/>
  <c r="H269" i="16"/>
  <c r="F269" i="16"/>
  <c r="E269" i="16"/>
  <c r="C269" i="16"/>
  <c r="B269" i="16"/>
  <c r="L267" i="16"/>
  <c r="J267" i="16"/>
  <c r="H267" i="16"/>
  <c r="F267" i="16"/>
  <c r="E267" i="16"/>
  <c r="C267" i="16"/>
  <c r="B267" i="16"/>
  <c r="L265" i="16"/>
  <c r="J265" i="16"/>
  <c r="H265" i="16"/>
  <c r="F265" i="16"/>
  <c r="E265" i="16"/>
  <c r="C265" i="16"/>
  <c r="B265" i="16"/>
  <c r="L263" i="16"/>
  <c r="J263" i="16"/>
  <c r="H263" i="16"/>
  <c r="F263" i="16"/>
  <c r="E263" i="16"/>
  <c r="C263" i="16"/>
  <c r="B263" i="16"/>
  <c r="L261" i="16"/>
  <c r="J261" i="16"/>
  <c r="H261" i="16"/>
  <c r="F261" i="16"/>
  <c r="E261" i="16"/>
  <c r="C261" i="16"/>
  <c r="B261" i="16"/>
  <c r="L259" i="16"/>
  <c r="J259" i="16"/>
  <c r="H259" i="16"/>
  <c r="F259" i="16"/>
  <c r="E259" i="16"/>
  <c r="C259" i="16"/>
  <c r="B259" i="16"/>
  <c r="L257" i="16"/>
  <c r="J257" i="16"/>
  <c r="H257" i="16"/>
  <c r="F257" i="16"/>
  <c r="E257" i="16"/>
  <c r="C257" i="16"/>
  <c r="B257" i="16"/>
  <c r="L255" i="16"/>
  <c r="J255" i="16"/>
  <c r="H255" i="16"/>
  <c r="F255" i="16"/>
  <c r="E255" i="16"/>
  <c r="C255" i="16"/>
  <c r="B255" i="16"/>
  <c r="L253" i="16"/>
  <c r="J253" i="16"/>
  <c r="H253" i="16"/>
  <c r="F253" i="16"/>
  <c r="E253" i="16"/>
  <c r="C253" i="16"/>
  <c r="B253" i="16"/>
  <c r="L251" i="16"/>
  <c r="J251" i="16"/>
  <c r="H251" i="16"/>
  <c r="F251" i="16"/>
  <c r="E251" i="16"/>
  <c r="C251" i="16"/>
  <c r="B251" i="16"/>
  <c r="L249" i="16"/>
  <c r="J249" i="16"/>
  <c r="H249" i="16"/>
  <c r="F249" i="16"/>
  <c r="E249" i="16"/>
  <c r="C249" i="16"/>
  <c r="B249" i="16"/>
  <c r="L247" i="16"/>
  <c r="J247" i="16"/>
  <c r="H247" i="16"/>
  <c r="F247" i="16"/>
  <c r="E247" i="16"/>
  <c r="C247" i="16"/>
  <c r="B247" i="16"/>
  <c r="L245" i="16"/>
  <c r="J245" i="16"/>
  <c r="H245" i="16"/>
  <c r="F245" i="16"/>
  <c r="E245" i="16"/>
  <c r="C245" i="16"/>
  <c r="B245" i="16"/>
  <c r="L243" i="16"/>
  <c r="J243" i="16"/>
  <c r="H243" i="16"/>
  <c r="F243" i="16"/>
  <c r="E243" i="16"/>
  <c r="C243" i="16"/>
  <c r="B243" i="16"/>
  <c r="L241" i="16"/>
  <c r="J241" i="16"/>
  <c r="H241" i="16"/>
  <c r="F241" i="16"/>
  <c r="E241" i="16"/>
  <c r="C241" i="16"/>
  <c r="B241" i="16"/>
  <c r="L239" i="16"/>
  <c r="J239" i="16"/>
  <c r="H239" i="16"/>
  <c r="F239" i="16"/>
  <c r="E239" i="16"/>
  <c r="C239" i="16"/>
  <c r="B239" i="16"/>
  <c r="L237" i="16"/>
  <c r="J237" i="16"/>
  <c r="H237" i="16"/>
  <c r="F237" i="16"/>
  <c r="E237" i="16"/>
  <c r="C237" i="16"/>
  <c r="B237" i="16"/>
  <c r="L235" i="16"/>
  <c r="J235" i="16"/>
  <c r="H235" i="16"/>
  <c r="F235" i="16"/>
  <c r="E235" i="16"/>
  <c r="C235" i="16"/>
  <c r="B235" i="16"/>
  <c r="L233" i="16"/>
  <c r="J233" i="16"/>
  <c r="H233" i="16"/>
  <c r="F233" i="16"/>
  <c r="E233" i="16"/>
  <c r="C233" i="16"/>
  <c r="B233" i="16"/>
  <c r="L231" i="16"/>
  <c r="J231" i="16"/>
  <c r="H231" i="16"/>
  <c r="F231" i="16"/>
  <c r="E231" i="16"/>
  <c r="C231" i="16"/>
  <c r="B231" i="16"/>
  <c r="L229" i="16"/>
  <c r="J229" i="16"/>
  <c r="H229" i="16"/>
  <c r="F229" i="16"/>
  <c r="E229" i="16"/>
  <c r="C229" i="16"/>
  <c r="B229" i="16"/>
  <c r="L227" i="16"/>
  <c r="J227" i="16"/>
  <c r="H227" i="16"/>
  <c r="F227" i="16"/>
  <c r="E227" i="16"/>
  <c r="C227" i="16"/>
  <c r="B227" i="16"/>
  <c r="L225" i="16"/>
  <c r="J225" i="16"/>
  <c r="H225" i="16"/>
  <c r="F225" i="16"/>
  <c r="E225" i="16"/>
  <c r="C225" i="16"/>
  <c r="B225" i="16"/>
  <c r="L223" i="16"/>
  <c r="J223" i="16"/>
  <c r="H223" i="16"/>
  <c r="F223" i="16"/>
  <c r="E223" i="16"/>
  <c r="C223" i="16"/>
  <c r="B223" i="16"/>
  <c r="L221" i="16"/>
  <c r="J221" i="16"/>
  <c r="H221" i="16"/>
  <c r="F221" i="16"/>
  <c r="E221" i="16"/>
  <c r="C221" i="16"/>
  <c r="B221" i="16"/>
  <c r="L219" i="16"/>
  <c r="J219" i="16"/>
  <c r="H219" i="16"/>
  <c r="F219" i="16"/>
  <c r="E219" i="16"/>
  <c r="C219" i="16"/>
  <c r="B219" i="16"/>
  <c r="L217" i="16"/>
  <c r="J217" i="16"/>
  <c r="H217" i="16"/>
  <c r="F217" i="16"/>
  <c r="E217" i="16"/>
  <c r="C217" i="16"/>
  <c r="B217" i="16"/>
  <c r="L215" i="16"/>
  <c r="J215" i="16"/>
  <c r="H215" i="16"/>
  <c r="F215" i="16"/>
  <c r="E215" i="16"/>
  <c r="C215" i="16"/>
  <c r="B215" i="16"/>
  <c r="L213" i="16"/>
  <c r="J213" i="16"/>
  <c r="H213" i="16"/>
  <c r="F213" i="16"/>
  <c r="E213" i="16"/>
  <c r="C213" i="16"/>
  <c r="B213" i="16"/>
  <c r="L211" i="16"/>
  <c r="J211" i="16"/>
  <c r="H211" i="16"/>
  <c r="F211" i="16"/>
  <c r="E211" i="16"/>
  <c r="C211" i="16"/>
  <c r="B211" i="16"/>
  <c r="L209" i="16"/>
  <c r="J209" i="16"/>
  <c r="H209" i="16"/>
  <c r="F209" i="16"/>
  <c r="E209" i="16"/>
  <c r="C209" i="16"/>
  <c r="B209" i="16"/>
  <c r="L207" i="16"/>
  <c r="J207" i="16"/>
  <c r="H207" i="16"/>
  <c r="F207" i="16"/>
  <c r="E207" i="16"/>
  <c r="C207" i="16"/>
  <c r="B207" i="16"/>
  <c r="L205" i="16"/>
  <c r="J205" i="16"/>
  <c r="H205" i="16"/>
  <c r="F205" i="16"/>
  <c r="E205" i="16"/>
  <c r="C205" i="16"/>
  <c r="B205" i="16"/>
  <c r="L203" i="16"/>
  <c r="J203" i="16"/>
  <c r="H203" i="16"/>
  <c r="F203" i="16"/>
  <c r="E203" i="16"/>
  <c r="C203" i="16"/>
  <c r="B203" i="16"/>
  <c r="L201" i="16"/>
  <c r="J201" i="16"/>
  <c r="H201" i="16"/>
  <c r="F201" i="16"/>
  <c r="E201" i="16"/>
  <c r="C201" i="16"/>
  <c r="B201" i="16"/>
  <c r="L199" i="16"/>
  <c r="J199" i="16"/>
  <c r="H199" i="16"/>
  <c r="F199" i="16"/>
  <c r="E199" i="16"/>
  <c r="C199" i="16"/>
  <c r="B199" i="16"/>
  <c r="L197" i="16"/>
  <c r="J197" i="16"/>
  <c r="H197" i="16"/>
  <c r="F197" i="16"/>
  <c r="E197" i="16"/>
  <c r="C197" i="16"/>
  <c r="B197" i="16"/>
  <c r="L195" i="16"/>
  <c r="J195" i="16"/>
  <c r="H195" i="16"/>
  <c r="F195" i="16"/>
  <c r="E195" i="16"/>
  <c r="C195" i="16"/>
  <c r="B195" i="16"/>
  <c r="L193" i="16"/>
  <c r="J193" i="16"/>
  <c r="H193" i="16"/>
  <c r="F193" i="16"/>
  <c r="E193" i="16"/>
  <c r="C193" i="16"/>
  <c r="B193" i="16"/>
  <c r="L191" i="16"/>
  <c r="J191" i="16"/>
  <c r="H191" i="16"/>
  <c r="F191" i="16"/>
  <c r="E191" i="16"/>
  <c r="C191" i="16"/>
  <c r="B191" i="16"/>
  <c r="L189" i="16"/>
  <c r="J189" i="16"/>
  <c r="H189" i="16"/>
  <c r="F189" i="16"/>
  <c r="E189" i="16"/>
  <c r="C189" i="16"/>
  <c r="B189" i="16"/>
  <c r="L187" i="16"/>
  <c r="J187" i="16"/>
  <c r="H187" i="16"/>
  <c r="F187" i="16"/>
  <c r="E187" i="16"/>
  <c r="C187" i="16"/>
  <c r="B187" i="16"/>
  <c r="L185" i="16"/>
  <c r="J185" i="16"/>
  <c r="H185" i="16"/>
  <c r="F185" i="16"/>
  <c r="E185" i="16"/>
  <c r="C185" i="16"/>
  <c r="B185" i="16"/>
  <c r="L183" i="16"/>
  <c r="J183" i="16"/>
  <c r="H183" i="16"/>
  <c r="F183" i="16"/>
  <c r="E183" i="16"/>
  <c r="C183" i="16"/>
  <c r="B183" i="16"/>
  <c r="L181" i="16"/>
  <c r="J181" i="16"/>
  <c r="H181" i="16"/>
  <c r="F181" i="16"/>
  <c r="E181" i="16"/>
  <c r="C181" i="16"/>
  <c r="B181" i="16"/>
  <c r="L179" i="16"/>
  <c r="J179" i="16"/>
  <c r="H179" i="16"/>
  <c r="F179" i="16"/>
  <c r="E179" i="16"/>
  <c r="C179" i="16"/>
  <c r="B179" i="16"/>
  <c r="L177" i="16"/>
  <c r="J177" i="16"/>
  <c r="H177" i="16"/>
  <c r="F177" i="16"/>
  <c r="E177" i="16"/>
  <c r="C177" i="16"/>
  <c r="B177" i="16"/>
  <c r="L175" i="16"/>
  <c r="J175" i="16"/>
  <c r="H175" i="16"/>
  <c r="F175" i="16"/>
  <c r="E175" i="16"/>
  <c r="C175" i="16"/>
  <c r="B175" i="16"/>
  <c r="L173" i="16"/>
  <c r="J173" i="16"/>
  <c r="H173" i="16"/>
  <c r="F173" i="16"/>
  <c r="E173" i="16"/>
  <c r="C173" i="16"/>
  <c r="B173" i="16"/>
  <c r="L171" i="16"/>
  <c r="J171" i="16"/>
  <c r="H171" i="16"/>
  <c r="F171" i="16"/>
  <c r="E171" i="16"/>
  <c r="C171" i="16"/>
  <c r="B171" i="16"/>
  <c r="L169" i="16"/>
  <c r="J169" i="16"/>
  <c r="H169" i="16"/>
  <c r="F169" i="16"/>
  <c r="E169" i="16"/>
  <c r="C169" i="16"/>
  <c r="B169" i="16"/>
  <c r="L167" i="16"/>
  <c r="J167" i="16"/>
  <c r="H167" i="16"/>
  <c r="F167" i="16"/>
  <c r="E167" i="16"/>
  <c r="C167" i="16"/>
  <c r="B167" i="16"/>
  <c r="L165" i="16"/>
  <c r="J165" i="16"/>
  <c r="H165" i="16"/>
  <c r="F165" i="16"/>
  <c r="E165" i="16"/>
  <c r="C165" i="16"/>
  <c r="B165" i="16"/>
  <c r="L163" i="16"/>
  <c r="J163" i="16"/>
  <c r="H163" i="16"/>
  <c r="F163" i="16"/>
  <c r="E163" i="16"/>
  <c r="C163" i="16"/>
  <c r="B163" i="16"/>
  <c r="L161" i="16"/>
  <c r="J161" i="16"/>
  <c r="H161" i="16"/>
  <c r="F161" i="16"/>
  <c r="E161" i="16"/>
  <c r="C161" i="16"/>
  <c r="B161" i="16"/>
  <c r="L159" i="16"/>
  <c r="J159" i="16"/>
  <c r="H159" i="16"/>
  <c r="F159" i="16"/>
  <c r="E159" i="16"/>
  <c r="C159" i="16"/>
  <c r="B159" i="16"/>
  <c r="L157" i="16"/>
  <c r="J157" i="16"/>
  <c r="H157" i="16"/>
  <c r="F157" i="16"/>
  <c r="E157" i="16"/>
  <c r="C157" i="16"/>
  <c r="B157" i="16"/>
  <c r="L155" i="16"/>
  <c r="J155" i="16"/>
  <c r="H155" i="16"/>
  <c r="F155" i="16"/>
  <c r="E155" i="16"/>
  <c r="C155" i="16"/>
  <c r="B155" i="16"/>
  <c r="L153" i="16"/>
  <c r="J153" i="16"/>
  <c r="H153" i="16"/>
  <c r="F153" i="16"/>
  <c r="E153" i="16"/>
  <c r="C153" i="16"/>
  <c r="B153" i="16"/>
  <c r="L151" i="16"/>
  <c r="J151" i="16"/>
  <c r="H151" i="16"/>
  <c r="F151" i="16"/>
  <c r="E151" i="16"/>
  <c r="C151" i="16"/>
  <c r="B151" i="16"/>
  <c r="L149" i="16"/>
  <c r="J149" i="16"/>
  <c r="H149" i="16"/>
  <c r="F149" i="16"/>
  <c r="E149" i="16"/>
  <c r="C149" i="16"/>
  <c r="B149" i="16"/>
  <c r="L147" i="16"/>
  <c r="J147" i="16"/>
  <c r="H147" i="16"/>
  <c r="F147" i="16"/>
  <c r="E147" i="16"/>
  <c r="C147" i="16"/>
  <c r="B147" i="16"/>
  <c r="L145" i="16"/>
  <c r="J145" i="16"/>
  <c r="H145" i="16"/>
  <c r="F145" i="16"/>
  <c r="E145" i="16"/>
  <c r="C145" i="16"/>
  <c r="B145" i="16"/>
  <c r="L143" i="16"/>
  <c r="J143" i="16"/>
  <c r="H143" i="16"/>
  <c r="F143" i="16"/>
  <c r="E143" i="16"/>
  <c r="C143" i="16"/>
  <c r="B143" i="16"/>
  <c r="L141" i="16"/>
  <c r="J141" i="16"/>
  <c r="H141" i="16"/>
  <c r="F141" i="16"/>
  <c r="E141" i="16"/>
  <c r="C141" i="16"/>
  <c r="B141" i="16"/>
  <c r="L139" i="16"/>
  <c r="J139" i="16"/>
  <c r="H139" i="16"/>
  <c r="F139" i="16"/>
  <c r="E139" i="16"/>
  <c r="C139" i="16"/>
  <c r="B139" i="16"/>
  <c r="L137" i="16"/>
  <c r="J137" i="16"/>
  <c r="H137" i="16"/>
  <c r="F137" i="16"/>
  <c r="E137" i="16"/>
  <c r="C137" i="16"/>
  <c r="B137" i="16"/>
  <c r="L135" i="16"/>
  <c r="J135" i="16"/>
  <c r="H135" i="16"/>
  <c r="F135" i="16"/>
  <c r="E135" i="16"/>
  <c r="C135" i="16"/>
  <c r="B135" i="16"/>
  <c r="L133" i="16"/>
  <c r="J133" i="16"/>
  <c r="H133" i="16"/>
  <c r="F133" i="16"/>
  <c r="E133" i="16"/>
  <c r="C133" i="16"/>
  <c r="B133" i="16"/>
  <c r="L131" i="16"/>
  <c r="J131" i="16"/>
  <c r="H131" i="16"/>
  <c r="F131" i="16"/>
  <c r="E131" i="16"/>
  <c r="C131" i="16"/>
  <c r="B131" i="16"/>
  <c r="L129" i="16"/>
  <c r="J129" i="16"/>
  <c r="H129" i="16"/>
  <c r="F129" i="16"/>
  <c r="E129" i="16"/>
  <c r="C129" i="16"/>
  <c r="B129" i="16"/>
  <c r="L127" i="16"/>
  <c r="J127" i="16"/>
  <c r="H127" i="16"/>
  <c r="F127" i="16"/>
  <c r="E127" i="16"/>
  <c r="C127" i="16"/>
  <c r="B127" i="16"/>
  <c r="L125" i="16"/>
  <c r="J125" i="16"/>
  <c r="H125" i="16"/>
  <c r="F125" i="16"/>
  <c r="E125" i="16"/>
  <c r="C125" i="16"/>
  <c r="B125" i="16"/>
  <c r="L123" i="16"/>
  <c r="J123" i="16"/>
  <c r="H123" i="16"/>
  <c r="F123" i="16"/>
  <c r="E123" i="16"/>
  <c r="C123" i="16"/>
  <c r="B123" i="16"/>
  <c r="L121" i="16"/>
  <c r="J121" i="16"/>
  <c r="H121" i="16"/>
  <c r="F121" i="16"/>
  <c r="E121" i="16"/>
  <c r="C121" i="16"/>
  <c r="B121" i="16"/>
  <c r="L119" i="16"/>
  <c r="J119" i="16"/>
  <c r="H119" i="16"/>
  <c r="F119" i="16"/>
  <c r="E119" i="16"/>
  <c r="C119" i="16"/>
  <c r="B119" i="16"/>
  <c r="L117" i="16"/>
  <c r="J117" i="16"/>
  <c r="H117" i="16"/>
  <c r="F117" i="16"/>
  <c r="E117" i="16"/>
  <c r="C117" i="16"/>
  <c r="B117" i="16"/>
  <c r="L115" i="16"/>
  <c r="J115" i="16"/>
  <c r="H115" i="16"/>
  <c r="F115" i="16"/>
  <c r="E115" i="16"/>
  <c r="C115" i="16"/>
  <c r="B115" i="16"/>
  <c r="L113" i="16"/>
  <c r="J113" i="16"/>
  <c r="H113" i="16"/>
  <c r="F113" i="16"/>
  <c r="E113" i="16"/>
  <c r="C113" i="16"/>
  <c r="B113" i="16"/>
  <c r="L111" i="16"/>
  <c r="J111" i="16"/>
  <c r="F111" i="16"/>
  <c r="E111" i="16"/>
  <c r="C111" i="16"/>
  <c r="B111" i="16"/>
  <c r="L109" i="16"/>
  <c r="J109" i="16"/>
  <c r="F109" i="16"/>
  <c r="E109" i="16"/>
  <c r="C109" i="16"/>
  <c r="B109" i="16"/>
  <c r="L107" i="16"/>
  <c r="J107" i="16"/>
  <c r="F107" i="16"/>
  <c r="E107" i="16"/>
  <c r="C107" i="16"/>
  <c r="B107" i="16"/>
  <c r="L105" i="16"/>
  <c r="J105" i="16"/>
  <c r="F105" i="16"/>
  <c r="E105" i="16"/>
  <c r="C105" i="16"/>
  <c r="B105" i="16"/>
  <c r="L103" i="16"/>
  <c r="J103" i="16"/>
  <c r="F103" i="16"/>
  <c r="E103" i="16"/>
  <c r="C103" i="16"/>
  <c r="B103" i="16"/>
  <c r="L101" i="16"/>
  <c r="J101" i="16"/>
  <c r="F101" i="16"/>
  <c r="E101" i="16"/>
  <c r="C101" i="16"/>
  <c r="B101" i="16"/>
  <c r="L99" i="16"/>
  <c r="J99" i="16"/>
  <c r="F99" i="16"/>
  <c r="E99" i="16"/>
  <c r="C99" i="16"/>
  <c r="B99" i="16"/>
  <c r="L97" i="16"/>
  <c r="J97" i="16"/>
  <c r="F97" i="16"/>
  <c r="E97" i="16"/>
  <c r="C97" i="16"/>
  <c r="B97" i="16"/>
  <c r="L95" i="16"/>
  <c r="J95" i="16"/>
  <c r="F95" i="16"/>
  <c r="E95" i="16"/>
  <c r="C95" i="16"/>
  <c r="B95" i="16"/>
  <c r="L93" i="16"/>
  <c r="J93" i="16"/>
  <c r="F93" i="16"/>
  <c r="E93" i="16"/>
  <c r="C93" i="16"/>
  <c r="B93" i="16"/>
  <c r="L91" i="16"/>
  <c r="J91" i="16"/>
  <c r="F91" i="16"/>
  <c r="E91" i="16"/>
  <c r="C91" i="16"/>
  <c r="B91" i="16"/>
  <c r="L89" i="16"/>
  <c r="J89" i="16"/>
  <c r="F89" i="16"/>
  <c r="E89" i="16"/>
  <c r="C89" i="16"/>
  <c r="B89" i="16"/>
  <c r="L87" i="16"/>
  <c r="J87" i="16"/>
  <c r="F87" i="16"/>
  <c r="E87" i="16"/>
  <c r="C87" i="16"/>
  <c r="B87" i="16"/>
  <c r="L85" i="16"/>
  <c r="J85" i="16"/>
  <c r="F85" i="16"/>
  <c r="E85" i="16"/>
  <c r="C85" i="16"/>
  <c r="B85" i="16"/>
  <c r="L83" i="16"/>
  <c r="J83" i="16"/>
  <c r="F83" i="16"/>
  <c r="E83" i="16"/>
  <c r="C83" i="16"/>
  <c r="B83" i="16"/>
  <c r="L81" i="16"/>
  <c r="J81" i="16"/>
  <c r="F81" i="16"/>
  <c r="E81" i="16"/>
  <c r="C81" i="16"/>
  <c r="B81" i="16"/>
  <c r="L79" i="16"/>
  <c r="J79" i="16"/>
  <c r="F79" i="16"/>
  <c r="E79" i="16"/>
  <c r="C79" i="16"/>
  <c r="B79" i="16"/>
  <c r="L77" i="16"/>
  <c r="J77" i="16"/>
  <c r="F77" i="16"/>
  <c r="E77" i="16"/>
  <c r="C77" i="16"/>
  <c r="B77" i="16"/>
  <c r="L75" i="16"/>
  <c r="J75" i="16"/>
  <c r="F75" i="16"/>
  <c r="E75" i="16"/>
  <c r="C75" i="16"/>
  <c r="B75" i="16"/>
  <c r="L73" i="16"/>
  <c r="J73" i="16"/>
  <c r="F73" i="16"/>
  <c r="E73" i="16"/>
  <c r="C73" i="16"/>
  <c r="B73" i="16"/>
  <c r="L71" i="16"/>
  <c r="J71" i="16"/>
  <c r="F71" i="16"/>
  <c r="E71" i="16"/>
  <c r="C71" i="16"/>
  <c r="B71" i="16"/>
  <c r="L69" i="16"/>
  <c r="J69" i="16"/>
  <c r="F69" i="16"/>
  <c r="E69" i="16"/>
  <c r="C69" i="16"/>
  <c r="B69" i="16"/>
  <c r="L67" i="16"/>
  <c r="J67" i="16"/>
  <c r="F67" i="16"/>
  <c r="E67" i="16"/>
  <c r="C67" i="16"/>
  <c r="B67" i="16"/>
  <c r="L65" i="16"/>
  <c r="J65" i="16"/>
  <c r="F65" i="16"/>
  <c r="E65" i="16"/>
  <c r="C65" i="16"/>
  <c r="B65" i="16"/>
  <c r="L63" i="16"/>
  <c r="J63" i="16"/>
  <c r="F63" i="16"/>
  <c r="E63" i="16"/>
  <c r="C63" i="16"/>
  <c r="B63" i="16"/>
  <c r="L61" i="16"/>
  <c r="J61" i="16"/>
  <c r="F61" i="16"/>
  <c r="E61" i="16"/>
  <c r="C61" i="16"/>
  <c r="B61" i="16"/>
  <c r="L59" i="16"/>
  <c r="J59" i="16"/>
  <c r="F59" i="16"/>
  <c r="E59" i="16"/>
  <c r="C59" i="16"/>
  <c r="B59" i="16"/>
  <c r="L57" i="16"/>
  <c r="J57" i="16"/>
  <c r="F57" i="16"/>
  <c r="E57" i="16"/>
  <c r="C57" i="16"/>
  <c r="B57" i="16"/>
  <c r="L55" i="16"/>
  <c r="J55" i="16"/>
  <c r="F55" i="16"/>
  <c r="E55" i="16"/>
  <c r="C55" i="16"/>
  <c r="B55" i="16"/>
  <c r="L53" i="16"/>
  <c r="J53" i="16"/>
  <c r="F53" i="16"/>
  <c r="E53" i="16"/>
  <c r="C53" i="16"/>
  <c r="B53" i="16"/>
  <c r="L51" i="16"/>
  <c r="J51" i="16"/>
  <c r="F51" i="16"/>
  <c r="E51" i="16"/>
  <c r="C51" i="16"/>
  <c r="B51" i="16"/>
  <c r="L49" i="16"/>
  <c r="J49" i="16"/>
  <c r="F49" i="16"/>
  <c r="E49" i="16"/>
  <c r="C49" i="16"/>
  <c r="B49" i="16"/>
  <c r="L47" i="16"/>
  <c r="J47" i="16"/>
  <c r="F47" i="16"/>
  <c r="E47" i="16"/>
  <c r="C47" i="16"/>
  <c r="B47" i="16"/>
  <c r="L45" i="16"/>
  <c r="J45" i="16"/>
  <c r="F45" i="16"/>
  <c r="E45" i="16"/>
  <c r="C45" i="16"/>
  <c r="B45" i="16"/>
  <c r="L43" i="16"/>
  <c r="J43" i="16"/>
  <c r="F43" i="16"/>
  <c r="E43" i="16"/>
  <c r="C43" i="16"/>
  <c r="B43" i="16"/>
  <c r="L41" i="16"/>
  <c r="J41" i="16"/>
  <c r="F41" i="16"/>
  <c r="E41" i="16"/>
  <c r="C41" i="16"/>
  <c r="B41" i="16"/>
  <c r="L39" i="16"/>
  <c r="J39" i="16"/>
  <c r="F39" i="16"/>
  <c r="E39" i="16"/>
  <c r="C39" i="16"/>
  <c r="B39" i="16"/>
  <c r="L37" i="16"/>
  <c r="J37" i="16"/>
  <c r="F37" i="16"/>
  <c r="E37" i="16"/>
  <c r="C37" i="16"/>
  <c r="B37" i="16"/>
  <c r="L35" i="16"/>
  <c r="J35" i="16"/>
  <c r="F35" i="16"/>
  <c r="E35" i="16"/>
  <c r="C35" i="16"/>
  <c r="B35" i="16"/>
  <c r="L33" i="16"/>
  <c r="J33" i="16"/>
  <c r="F33" i="16"/>
  <c r="E33" i="16"/>
  <c r="C33" i="16"/>
  <c r="B33" i="16"/>
  <c r="L31" i="16"/>
  <c r="J31" i="16"/>
  <c r="F31" i="16"/>
  <c r="E31" i="16"/>
  <c r="C31" i="16"/>
  <c r="B31" i="16"/>
  <c r="L29" i="16"/>
  <c r="J29" i="16"/>
  <c r="F29" i="16"/>
  <c r="E29" i="16"/>
  <c r="C29" i="16"/>
  <c r="B29" i="16"/>
  <c r="L27" i="16"/>
  <c r="J27" i="16"/>
  <c r="F27" i="16"/>
  <c r="E27" i="16"/>
  <c r="C27" i="16"/>
  <c r="B27" i="16"/>
  <c r="L25" i="16"/>
  <c r="J25" i="16"/>
  <c r="F25" i="16"/>
  <c r="E25" i="16"/>
  <c r="C25" i="16"/>
  <c r="B25" i="16"/>
  <c r="L23" i="16"/>
  <c r="J23" i="16"/>
  <c r="F23" i="16"/>
  <c r="E23" i="16"/>
  <c r="C23" i="16"/>
  <c r="B23" i="16"/>
  <c r="L21" i="16"/>
  <c r="J21" i="16"/>
  <c r="F21" i="16"/>
  <c r="E21" i="16"/>
  <c r="C21" i="16"/>
  <c r="B21" i="16"/>
  <c r="L19" i="16"/>
  <c r="J19" i="16"/>
  <c r="F19" i="16"/>
  <c r="E19" i="16"/>
  <c r="C19" i="16"/>
  <c r="B19" i="16"/>
  <c r="L17" i="16"/>
  <c r="J17" i="16"/>
  <c r="F17" i="16"/>
  <c r="E17" i="16"/>
  <c r="C17" i="16"/>
  <c r="B17" i="16"/>
  <c r="L15" i="16"/>
  <c r="J15" i="16"/>
  <c r="F15" i="16"/>
  <c r="E15" i="16"/>
  <c r="C15" i="16"/>
  <c r="B15" i="16"/>
  <c r="L13" i="16"/>
  <c r="J13" i="16"/>
  <c r="F13" i="16"/>
  <c r="E13" i="16"/>
  <c r="C13" i="16"/>
  <c r="B13" i="16"/>
  <c r="C7" i="16"/>
  <c r="C5" i="16"/>
  <c r="F3" i="16"/>
  <c r="C3" i="16"/>
  <c r="H2" i="16"/>
  <c r="F1" i="16"/>
  <c r="C1" i="16"/>
  <c r="B233" i="13"/>
  <c r="B234" i="13"/>
  <c r="B235" i="13"/>
  <c r="B236" i="13"/>
  <c r="P50" i="11"/>
  <c r="A35" i="13"/>
  <c r="B35" i="13"/>
  <c r="C35" i="13"/>
  <c r="E35" i="13"/>
  <c r="F35" i="13"/>
  <c r="G35" i="13"/>
  <c r="A36" i="13"/>
  <c r="B36" i="13"/>
  <c r="C36" i="13"/>
  <c r="E36" i="13"/>
  <c r="F36" i="13"/>
  <c r="G36" i="13"/>
  <c r="A37" i="13"/>
  <c r="B37" i="13"/>
  <c r="C37" i="13"/>
  <c r="E37" i="13"/>
  <c r="F37" i="13"/>
  <c r="G37" i="13"/>
  <c r="A38" i="13"/>
  <c r="B38" i="13"/>
  <c r="C38" i="13"/>
  <c r="E38" i="13"/>
  <c r="F38" i="13"/>
  <c r="G38" i="13"/>
  <c r="A39" i="13"/>
  <c r="B39" i="13"/>
  <c r="C39" i="13"/>
  <c r="E39" i="13"/>
  <c r="F39" i="13"/>
  <c r="G39" i="13"/>
  <c r="A40" i="13"/>
  <c r="B40" i="13"/>
  <c r="C40" i="13"/>
  <c r="E40" i="13"/>
  <c r="F40" i="13"/>
  <c r="G40" i="13"/>
  <c r="A41" i="13"/>
  <c r="B41" i="13"/>
  <c r="C41" i="13"/>
  <c r="E41" i="13"/>
  <c r="F41" i="13"/>
  <c r="G41" i="13"/>
  <c r="A42" i="13"/>
  <c r="B42" i="13"/>
  <c r="C42" i="13"/>
  <c r="E42" i="13"/>
  <c r="F42" i="13"/>
  <c r="G42" i="13"/>
  <c r="A43" i="13"/>
  <c r="B43" i="13"/>
  <c r="C43" i="13"/>
  <c r="E43" i="13"/>
  <c r="F43" i="13"/>
  <c r="G43" i="13"/>
  <c r="A44" i="13"/>
  <c r="B44" i="13"/>
  <c r="C44" i="13"/>
  <c r="E44" i="13"/>
  <c r="F44" i="13"/>
  <c r="G44" i="13"/>
  <c r="A45" i="13"/>
  <c r="B45" i="13"/>
  <c r="C45" i="13"/>
  <c r="E45" i="13"/>
  <c r="F45" i="13"/>
  <c r="G45" i="13"/>
  <c r="A46" i="13"/>
  <c r="B46" i="13"/>
  <c r="C46" i="13"/>
  <c r="E46" i="13"/>
  <c r="F46" i="13"/>
  <c r="G46" i="13"/>
  <c r="A47" i="13"/>
  <c r="B47" i="13"/>
  <c r="C47" i="13"/>
  <c r="E47" i="13"/>
  <c r="F47" i="13"/>
  <c r="G47" i="13"/>
  <c r="A48" i="13"/>
  <c r="B48" i="13"/>
  <c r="C48" i="13"/>
  <c r="E48" i="13"/>
  <c r="F48" i="13"/>
  <c r="G48" i="13"/>
  <c r="A49" i="13"/>
  <c r="B49" i="13"/>
  <c r="C49" i="13"/>
  <c r="E49" i="13"/>
  <c r="F49" i="13"/>
  <c r="G49" i="13"/>
  <c r="A50" i="13"/>
  <c r="B50" i="13"/>
  <c r="C50" i="13"/>
  <c r="E50" i="13"/>
  <c r="F50" i="13"/>
  <c r="G50" i="13"/>
  <c r="A51" i="13"/>
  <c r="B51" i="13"/>
  <c r="C51" i="13"/>
  <c r="E51" i="13"/>
  <c r="F51" i="13"/>
  <c r="G51" i="13"/>
  <c r="A52" i="13"/>
  <c r="B52" i="13"/>
  <c r="C52" i="13"/>
  <c r="E52" i="13"/>
  <c r="F52" i="13"/>
  <c r="G52" i="13"/>
  <c r="A53" i="13"/>
  <c r="B53" i="13"/>
  <c r="C53" i="13"/>
  <c r="E53" i="13"/>
  <c r="F53" i="13"/>
  <c r="G53" i="13"/>
  <c r="A54" i="13"/>
  <c r="B54" i="13"/>
  <c r="C54" i="13"/>
  <c r="E54" i="13"/>
  <c r="F54" i="13"/>
  <c r="G54" i="13"/>
  <c r="A55" i="13"/>
  <c r="B55" i="13"/>
  <c r="C55" i="13"/>
  <c r="E55" i="13"/>
  <c r="F55" i="13"/>
  <c r="G55" i="13"/>
  <c r="A56" i="13"/>
  <c r="B56" i="13"/>
  <c r="C56" i="13"/>
  <c r="E56" i="13"/>
  <c r="F56" i="13"/>
  <c r="G56" i="13"/>
  <c r="A57" i="13"/>
  <c r="B57" i="13"/>
  <c r="C57" i="13"/>
  <c r="E57" i="13"/>
  <c r="F57" i="13"/>
  <c r="G57" i="13"/>
  <c r="A58" i="13"/>
  <c r="B58" i="13"/>
  <c r="C58" i="13"/>
  <c r="E58" i="13"/>
  <c r="F58" i="13"/>
  <c r="G58" i="13"/>
  <c r="A59" i="13"/>
  <c r="B59" i="13"/>
  <c r="C59" i="13"/>
  <c r="E59" i="13"/>
  <c r="F59" i="13"/>
  <c r="G59" i="13"/>
  <c r="A60" i="13"/>
  <c r="B60" i="13"/>
  <c r="C60" i="13"/>
  <c r="E60" i="13"/>
  <c r="F60" i="13"/>
  <c r="G60" i="13"/>
  <c r="A61" i="13"/>
  <c r="B61" i="13"/>
  <c r="C61" i="13"/>
  <c r="E61" i="13"/>
  <c r="F61" i="13"/>
  <c r="G61" i="13"/>
  <c r="A62" i="13"/>
  <c r="B62" i="13"/>
  <c r="C62" i="13"/>
  <c r="E62" i="13"/>
  <c r="F62" i="13"/>
  <c r="G62" i="13"/>
  <c r="A63" i="13"/>
  <c r="B63" i="13"/>
  <c r="C63" i="13"/>
  <c r="E63" i="13"/>
  <c r="F63" i="13"/>
  <c r="G63" i="13"/>
  <c r="A64" i="13"/>
  <c r="B64" i="13"/>
  <c r="C64" i="13"/>
  <c r="E64" i="13"/>
  <c r="F64" i="13"/>
  <c r="G64" i="13"/>
  <c r="A65" i="13"/>
  <c r="B65" i="13"/>
  <c r="C65" i="13"/>
  <c r="E65" i="13"/>
  <c r="F65" i="13"/>
  <c r="G65" i="13"/>
  <c r="A66" i="13"/>
  <c r="B66" i="13"/>
  <c r="C66" i="13"/>
  <c r="E66" i="13"/>
  <c r="F66" i="13"/>
  <c r="G66" i="13"/>
  <c r="A67" i="13"/>
  <c r="B67" i="13"/>
  <c r="C67" i="13"/>
  <c r="E67" i="13"/>
  <c r="F67" i="13"/>
  <c r="G67" i="13"/>
  <c r="A68" i="13"/>
  <c r="B68" i="13"/>
  <c r="C68" i="13"/>
  <c r="E68" i="13"/>
  <c r="F68" i="13"/>
  <c r="G68" i="13"/>
  <c r="A69" i="13"/>
  <c r="B69" i="13"/>
  <c r="C69" i="13"/>
  <c r="E69" i="13"/>
  <c r="F69" i="13"/>
  <c r="G69" i="13"/>
  <c r="A70" i="13"/>
  <c r="B70" i="13"/>
  <c r="C70" i="13"/>
  <c r="E70" i="13"/>
  <c r="F70" i="13"/>
  <c r="G70" i="13"/>
  <c r="A71" i="13"/>
  <c r="B71" i="13"/>
  <c r="C71" i="13"/>
  <c r="E71" i="13"/>
  <c r="F71" i="13"/>
  <c r="G71" i="13"/>
  <c r="A72" i="13"/>
  <c r="B72" i="13"/>
  <c r="C72" i="13"/>
  <c r="E72" i="13"/>
  <c r="F72" i="13"/>
  <c r="G72" i="13"/>
  <c r="A73" i="13"/>
  <c r="B73" i="13"/>
  <c r="C73" i="13"/>
  <c r="E73" i="13"/>
  <c r="F73" i="13"/>
  <c r="G73" i="13"/>
  <c r="A74" i="13"/>
  <c r="B74" i="13"/>
  <c r="C74" i="13"/>
  <c r="E74" i="13"/>
  <c r="F74" i="13"/>
  <c r="G74" i="13"/>
  <c r="A75" i="13"/>
  <c r="B75" i="13"/>
  <c r="C75" i="13"/>
  <c r="E75" i="13"/>
  <c r="F75" i="13"/>
  <c r="G75" i="13"/>
  <c r="A76" i="13"/>
  <c r="B76" i="13"/>
  <c r="C76" i="13"/>
  <c r="E76" i="13"/>
  <c r="F76" i="13"/>
  <c r="G76" i="13"/>
  <c r="A77" i="13"/>
  <c r="B77" i="13"/>
  <c r="C77" i="13"/>
  <c r="E77" i="13"/>
  <c r="F77" i="13"/>
  <c r="G77" i="13"/>
  <c r="A78" i="13"/>
  <c r="B78" i="13"/>
  <c r="C78" i="13"/>
  <c r="E78" i="13"/>
  <c r="F78" i="13"/>
  <c r="G78" i="13"/>
  <c r="A79" i="13"/>
  <c r="B79" i="13"/>
  <c r="C79" i="13"/>
  <c r="E79" i="13"/>
  <c r="F79" i="13"/>
  <c r="G79" i="13"/>
  <c r="A80" i="13"/>
  <c r="B80" i="13"/>
  <c r="C80" i="13"/>
  <c r="E80" i="13"/>
  <c r="F80" i="13"/>
  <c r="G80" i="13"/>
  <c r="A81" i="13"/>
  <c r="B81" i="13"/>
  <c r="C81" i="13"/>
  <c r="E81" i="13"/>
  <c r="F81" i="13"/>
  <c r="G81" i="13"/>
  <c r="A82" i="13"/>
  <c r="B82" i="13"/>
  <c r="C82" i="13"/>
  <c r="E82" i="13"/>
  <c r="F82" i="13"/>
  <c r="G82" i="13"/>
  <c r="A83" i="13"/>
  <c r="B83" i="13"/>
  <c r="C83" i="13"/>
  <c r="E83" i="13"/>
  <c r="F83" i="13"/>
  <c r="G83" i="13"/>
  <c r="A84" i="13"/>
  <c r="B84" i="13"/>
  <c r="C84" i="13"/>
  <c r="E84" i="13"/>
  <c r="F84" i="13"/>
  <c r="G84" i="13"/>
  <c r="A85" i="13"/>
  <c r="B85" i="13"/>
  <c r="C85" i="13"/>
  <c r="E85" i="13"/>
  <c r="F85" i="13"/>
  <c r="G85" i="13"/>
  <c r="A86" i="13"/>
  <c r="B86" i="13"/>
  <c r="C86" i="13"/>
  <c r="E86" i="13"/>
  <c r="F86" i="13"/>
  <c r="G86" i="13"/>
  <c r="A87" i="13"/>
  <c r="B87" i="13"/>
  <c r="C87" i="13"/>
  <c r="E87" i="13"/>
  <c r="F87" i="13"/>
  <c r="G87" i="13"/>
  <c r="A88" i="13"/>
  <c r="B88" i="13"/>
  <c r="C88" i="13"/>
  <c r="E88" i="13"/>
  <c r="F88" i="13"/>
  <c r="G88" i="13"/>
  <c r="A89" i="13"/>
  <c r="B89" i="13"/>
  <c r="C89" i="13"/>
  <c r="E89" i="13"/>
  <c r="F89" i="13"/>
  <c r="G89" i="13"/>
  <c r="A90" i="13"/>
  <c r="B90" i="13"/>
  <c r="C90" i="13"/>
  <c r="E90" i="13"/>
  <c r="F90" i="13"/>
  <c r="G90" i="13"/>
  <c r="A91" i="13"/>
  <c r="B91" i="13"/>
  <c r="C91" i="13"/>
  <c r="E91" i="13"/>
  <c r="F91" i="13"/>
  <c r="G91" i="13"/>
  <c r="A92" i="13"/>
  <c r="B92" i="13"/>
  <c r="C92" i="13"/>
  <c r="E92" i="13"/>
  <c r="F92" i="13"/>
  <c r="G92" i="13"/>
  <c r="A93" i="13"/>
  <c r="B93" i="13"/>
  <c r="C93" i="13"/>
  <c r="E93" i="13"/>
  <c r="F93" i="13"/>
  <c r="G93" i="13"/>
  <c r="A94" i="13"/>
  <c r="B94" i="13"/>
  <c r="C94" i="13"/>
  <c r="E94" i="13"/>
  <c r="F94" i="13"/>
  <c r="G94" i="13"/>
  <c r="A95" i="13"/>
  <c r="B95" i="13"/>
  <c r="C95" i="13"/>
  <c r="E95" i="13"/>
  <c r="F95" i="13"/>
  <c r="G95" i="13"/>
  <c r="A96" i="13"/>
  <c r="B96" i="13"/>
  <c r="C96" i="13"/>
  <c r="E96" i="13"/>
  <c r="F96" i="13"/>
  <c r="G96" i="13"/>
  <c r="A97" i="13"/>
  <c r="B97" i="13"/>
  <c r="C97" i="13"/>
  <c r="E97" i="13"/>
  <c r="F97" i="13"/>
  <c r="G97" i="13"/>
  <c r="A98" i="13"/>
  <c r="B98" i="13"/>
  <c r="C98" i="13"/>
  <c r="E98" i="13"/>
  <c r="F98" i="13"/>
  <c r="G98" i="13"/>
  <c r="A99" i="13"/>
  <c r="B99" i="13"/>
  <c r="C99" i="13"/>
  <c r="E99" i="13"/>
  <c r="F99" i="13"/>
  <c r="G99" i="13"/>
  <c r="A100" i="13"/>
  <c r="B100" i="13"/>
  <c r="C100" i="13"/>
  <c r="E100" i="13"/>
  <c r="F100" i="13"/>
  <c r="G100" i="13"/>
  <c r="A101" i="13"/>
  <c r="B101" i="13"/>
  <c r="C101" i="13"/>
  <c r="E101" i="13"/>
  <c r="F101" i="13"/>
  <c r="G101" i="13"/>
  <c r="A102" i="13"/>
  <c r="B102" i="13"/>
  <c r="C102" i="13"/>
  <c r="E102" i="13"/>
  <c r="F102" i="13"/>
  <c r="G102" i="13"/>
  <c r="A103" i="13"/>
  <c r="B103" i="13"/>
  <c r="C103" i="13"/>
  <c r="E103" i="13"/>
  <c r="F103" i="13"/>
  <c r="G103" i="13"/>
  <c r="A104" i="13"/>
  <c r="B104" i="13"/>
  <c r="C104" i="13"/>
  <c r="E104" i="13"/>
  <c r="F104" i="13"/>
  <c r="G104" i="13"/>
  <c r="A105" i="13"/>
  <c r="B105" i="13"/>
  <c r="C105" i="13"/>
  <c r="E105" i="13"/>
  <c r="F105" i="13"/>
  <c r="G105" i="13"/>
  <c r="A106" i="13"/>
  <c r="B106" i="13"/>
  <c r="C106" i="13"/>
  <c r="E106" i="13"/>
  <c r="F106" i="13"/>
  <c r="G106" i="13"/>
  <c r="A107" i="13"/>
  <c r="B107" i="13"/>
  <c r="C107" i="13"/>
  <c r="E107" i="13"/>
  <c r="F107" i="13"/>
  <c r="G107" i="13"/>
  <c r="A108" i="13"/>
  <c r="B108" i="13"/>
  <c r="C108" i="13"/>
  <c r="E108" i="13"/>
  <c r="F108" i="13"/>
  <c r="G108" i="13"/>
  <c r="A109" i="13"/>
  <c r="B109" i="13"/>
  <c r="C109" i="13"/>
  <c r="E109" i="13"/>
  <c r="F109" i="13"/>
  <c r="G109" i="13"/>
  <c r="A110" i="13"/>
  <c r="B110" i="13"/>
  <c r="C110" i="13"/>
  <c r="E110" i="13"/>
  <c r="F110" i="13"/>
  <c r="G110" i="13"/>
  <c r="A111" i="13"/>
  <c r="B111" i="13"/>
  <c r="C111" i="13"/>
  <c r="E111" i="13"/>
  <c r="F111" i="13"/>
  <c r="G111" i="13"/>
  <c r="A112" i="13"/>
  <c r="B112" i="13"/>
  <c r="C112" i="13"/>
  <c r="E112" i="13"/>
  <c r="F112" i="13"/>
  <c r="G112" i="13"/>
  <c r="A113" i="13"/>
  <c r="B113" i="13"/>
  <c r="C113" i="13"/>
  <c r="E113" i="13"/>
  <c r="F113" i="13"/>
  <c r="G113" i="13"/>
  <c r="A114" i="13"/>
  <c r="B114" i="13"/>
  <c r="C114" i="13"/>
  <c r="E114" i="13"/>
  <c r="F114" i="13"/>
  <c r="G114" i="13"/>
  <c r="A115" i="13"/>
  <c r="B115" i="13"/>
  <c r="C115" i="13"/>
  <c r="E115" i="13"/>
  <c r="F115" i="13"/>
  <c r="G115" i="13"/>
  <c r="A116" i="13"/>
  <c r="B116" i="13"/>
  <c r="C116" i="13"/>
  <c r="E116" i="13"/>
  <c r="F116" i="13"/>
  <c r="G116" i="13"/>
  <c r="A117" i="13"/>
  <c r="B117" i="13"/>
  <c r="C117" i="13"/>
  <c r="E117" i="13"/>
  <c r="F117" i="13"/>
  <c r="G117" i="13"/>
  <c r="A118" i="13"/>
  <c r="B118" i="13"/>
  <c r="C118" i="13"/>
  <c r="E118" i="13"/>
  <c r="F118" i="13"/>
  <c r="G118" i="13"/>
  <c r="A119" i="13"/>
  <c r="B119" i="13"/>
  <c r="C119" i="13"/>
  <c r="E119" i="13"/>
  <c r="F119" i="13"/>
  <c r="G119" i="13"/>
  <c r="A120" i="13"/>
  <c r="B120" i="13"/>
  <c r="C120" i="13"/>
  <c r="E120" i="13"/>
  <c r="F120" i="13"/>
  <c r="G120" i="13"/>
  <c r="A121" i="13"/>
  <c r="B121" i="13"/>
  <c r="C121" i="13"/>
  <c r="E121" i="13"/>
  <c r="F121" i="13"/>
  <c r="G121" i="13"/>
  <c r="A122" i="13"/>
  <c r="B122" i="13"/>
  <c r="C122" i="13"/>
  <c r="E122" i="13"/>
  <c r="F122" i="13"/>
  <c r="G122" i="13"/>
  <c r="A123" i="13"/>
  <c r="B123" i="13"/>
  <c r="C123" i="13"/>
  <c r="E123" i="13"/>
  <c r="F123" i="13"/>
  <c r="G123" i="13"/>
  <c r="A124" i="13"/>
  <c r="B124" i="13"/>
  <c r="C124" i="13"/>
  <c r="E124" i="13"/>
  <c r="F124" i="13"/>
  <c r="G124" i="13"/>
  <c r="A125" i="13"/>
  <c r="B125" i="13"/>
  <c r="C125" i="13"/>
  <c r="E125" i="13"/>
  <c r="F125" i="13"/>
  <c r="G125" i="13"/>
  <c r="A126" i="13"/>
  <c r="B126" i="13"/>
  <c r="C126" i="13"/>
  <c r="E126" i="13"/>
  <c r="F126" i="13"/>
  <c r="G126" i="13"/>
  <c r="A127" i="13"/>
  <c r="B127" i="13"/>
  <c r="C127" i="13"/>
  <c r="E127" i="13"/>
  <c r="F127" i="13"/>
  <c r="G127" i="13"/>
  <c r="A128" i="13"/>
  <c r="B128" i="13"/>
  <c r="C128" i="13"/>
  <c r="E128" i="13"/>
  <c r="F128" i="13"/>
  <c r="G128" i="13"/>
  <c r="A129" i="13"/>
  <c r="B129" i="13"/>
  <c r="C129" i="13"/>
  <c r="E129" i="13"/>
  <c r="F129" i="13"/>
  <c r="G129" i="13"/>
  <c r="A130" i="13"/>
  <c r="B130" i="13"/>
  <c r="C130" i="13"/>
  <c r="E130" i="13"/>
  <c r="F130" i="13"/>
  <c r="G130" i="13"/>
  <c r="A131" i="13"/>
  <c r="B131" i="13"/>
  <c r="C131" i="13"/>
  <c r="E131" i="13"/>
  <c r="F131" i="13"/>
  <c r="G131" i="13"/>
  <c r="A132" i="13"/>
  <c r="B132" i="13"/>
  <c r="C132" i="13"/>
  <c r="E132" i="13"/>
  <c r="F132" i="13"/>
  <c r="G132" i="13"/>
  <c r="A133" i="13"/>
  <c r="B133" i="13"/>
  <c r="C133" i="13"/>
  <c r="E133" i="13"/>
  <c r="F133" i="13"/>
  <c r="G133" i="13"/>
  <c r="A134" i="13"/>
  <c r="B134" i="13"/>
  <c r="C134" i="13"/>
  <c r="E134" i="13"/>
  <c r="F134" i="13"/>
  <c r="G134" i="13"/>
  <c r="A135" i="13"/>
  <c r="B135" i="13"/>
  <c r="C135" i="13"/>
  <c r="E135" i="13"/>
  <c r="F135" i="13"/>
  <c r="G135" i="13"/>
  <c r="A136" i="13"/>
  <c r="B136" i="13"/>
  <c r="C136" i="13"/>
  <c r="E136" i="13"/>
  <c r="F136" i="13"/>
  <c r="G136" i="13"/>
  <c r="A137" i="13"/>
  <c r="B137" i="13"/>
  <c r="C137" i="13"/>
  <c r="E137" i="13"/>
  <c r="F137" i="13"/>
  <c r="G137" i="13"/>
  <c r="A138" i="13"/>
  <c r="B138" i="13"/>
  <c r="C138" i="13"/>
  <c r="E138" i="13"/>
  <c r="F138" i="13"/>
  <c r="G138" i="13"/>
  <c r="A139" i="13"/>
  <c r="B139" i="13"/>
  <c r="C139" i="13"/>
  <c r="E139" i="13"/>
  <c r="F139" i="13"/>
  <c r="G139" i="13"/>
  <c r="A140" i="13"/>
  <c r="B140" i="13"/>
  <c r="C140" i="13"/>
  <c r="E140" i="13"/>
  <c r="F140" i="13"/>
  <c r="G140" i="13"/>
  <c r="A141" i="13"/>
  <c r="B141" i="13"/>
  <c r="C141" i="13"/>
  <c r="E141" i="13"/>
  <c r="F141" i="13"/>
  <c r="G141" i="13"/>
  <c r="A142" i="13"/>
  <c r="B142" i="13"/>
  <c r="C142" i="13"/>
  <c r="E142" i="13"/>
  <c r="F142" i="13"/>
  <c r="G142" i="13"/>
  <c r="A143" i="13"/>
  <c r="B143" i="13"/>
  <c r="C143" i="13"/>
  <c r="E143" i="13"/>
  <c r="F143" i="13"/>
  <c r="G143" i="13"/>
  <c r="A144" i="13"/>
  <c r="B144" i="13"/>
  <c r="C144" i="13"/>
  <c r="E144" i="13"/>
  <c r="F144" i="13"/>
  <c r="G144" i="13"/>
  <c r="A145" i="13"/>
  <c r="B145" i="13"/>
  <c r="C145" i="13"/>
  <c r="E145" i="13"/>
  <c r="F145" i="13"/>
  <c r="G145" i="13"/>
  <c r="A146" i="13"/>
  <c r="B146" i="13"/>
  <c r="C146" i="13"/>
  <c r="E146" i="13"/>
  <c r="F146" i="13"/>
  <c r="G146" i="13"/>
  <c r="A147" i="13"/>
  <c r="B147" i="13"/>
  <c r="C147" i="13"/>
  <c r="E147" i="13"/>
  <c r="F147" i="13"/>
  <c r="G147" i="13"/>
  <c r="A148" i="13"/>
  <c r="B148" i="13"/>
  <c r="C148" i="13"/>
  <c r="E148" i="13"/>
  <c r="F148" i="13"/>
  <c r="G148" i="13"/>
  <c r="A149" i="13"/>
  <c r="B149" i="13"/>
  <c r="C149" i="13"/>
  <c r="E149" i="13"/>
  <c r="F149" i="13"/>
  <c r="G149" i="13"/>
  <c r="A150" i="13"/>
  <c r="B150" i="13"/>
  <c r="C150" i="13"/>
  <c r="E150" i="13"/>
  <c r="F150" i="13"/>
  <c r="G150" i="13"/>
  <c r="A151" i="13"/>
  <c r="B151" i="13"/>
  <c r="C151" i="13"/>
  <c r="E151" i="13"/>
  <c r="F151" i="13"/>
  <c r="G151" i="13"/>
  <c r="A152" i="13"/>
  <c r="B152" i="13"/>
  <c r="C152" i="13"/>
  <c r="E152" i="13"/>
  <c r="F152" i="13"/>
  <c r="G152" i="13"/>
  <c r="A153" i="13"/>
  <c r="B153" i="13"/>
  <c r="C153" i="13"/>
  <c r="E153" i="13"/>
  <c r="F153" i="13"/>
  <c r="G153" i="13"/>
  <c r="A154" i="13"/>
  <c r="B154" i="13"/>
  <c r="C154" i="13"/>
  <c r="E154" i="13"/>
  <c r="F154" i="13"/>
  <c r="G154" i="13"/>
  <c r="A155" i="13"/>
  <c r="B155" i="13"/>
  <c r="C155" i="13"/>
  <c r="E155" i="13"/>
  <c r="F155" i="13"/>
  <c r="G155" i="13"/>
  <c r="A156" i="13"/>
  <c r="B156" i="13"/>
  <c r="C156" i="13"/>
  <c r="E156" i="13"/>
  <c r="F156" i="13"/>
  <c r="G156" i="13"/>
  <c r="A157" i="13"/>
  <c r="B157" i="13"/>
  <c r="C157" i="13"/>
  <c r="E157" i="13"/>
  <c r="F157" i="13"/>
  <c r="G157" i="13"/>
  <c r="A158" i="13"/>
  <c r="B158" i="13"/>
  <c r="C158" i="13"/>
  <c r="E158" i="13"/>
  <c r="F158" i="13"/>
  <c r="G158" i="13"/>
  <c r="A159" i="13"/>
  <c r="B159" i="13"/>
  <c r="C159" i="13"/>
  <c r="E159" i="13"/>
  <c r="F159" i="13"/>
  <c r="G159" i="13"/>
  <c r="A160" i="13"/>
  <c r="B160" i="13"/>
  <c r="C160" i="13"/>
  <c r="E160" i="13"/>
  <c r="F160" i="13"/>
  <c r="G160" i="13"/>
  <c r="A161" i="13"/>
  <c r="B161" i="13"/>
  <c r="C161" i="13"/>
  <c r="E161" i="13"/>
  <c r="F161" i="13"/>
  <c r="G161" i="13"/>
  <c r="A162" i="13"/>
  <c r="B162" i="13"/>
  <c r="C162" i="13"/>
  <c r="E162" i="13"/>
  <c r="F162" i="13"/>
  <c r="G162" i="13"/>
  <c r="A163" i="13"/>
  <c r="B163" i="13"/>
  <c r="C163" i="13"/>
  <c r="E163" i="13"/>
  <c r="F163" i="13"/>
  <c r="G163" i="13"/>
  <c r="A164" i="13"/>
  <c r="B164" i="13"/>
  <c r="C164" i="13"/>
  <c r="E164" i="13"/>
  <c r="F164" i="13"/>
  <c r="G164" i="13"/>
  <c r="A165" i="13"/>
  <c r="B165" i="13"/>
  <c r="C165" i="13"/>
  <c r="E165" i="13"/>
  <c r="F165" i="13"/>
  <c r="G165" i="13"/>
  <c r="A166" i="13"/>
  <c r="B166" i="13"/>
  <c r="C166" i="13"/>
  <c r="E166" i="13"/>
  <c r="F166" i="13"/>
  <c r="G166" i="13"/>
  <c r="A167" i="13"/>
  <c r="B167" i="13"/>
  <c r="C167" i="13"/>
  <c r="E167" i="13"/>
  <c r="F167" i="13"/>
  <c r="G167" i="13"/>
  <c r="A168" i="13"/>
  <c r="B168" i="13"/>
  <c r="C168" i="13"/>
  <c r="E168" i="13"/>
  <c r="F168" i="13"/>
  <c r="G168" i="13"/>
  <c r="A169" i="13"/>
  <c r="B169" i="13"/>
  <c r="C169" i="13"/>
  <c r="E169" i="13"/>
  <c r="F169" i="13"/>
  <c r="G169" i="13"/>
  <c r="A170" i="13"/>
  <c r="B170" i="13"/>
  <c r="C170" i="13"/>
  <c r="E170" i="13"/>
  <c r="F170" i="13"/>
  <c r="G170" i="13"/>
  <c r="A171" i="13"/>
  <c r="B171" i="13"/>
  <c r="C171" i="13"/>
  <c r="E171" i="13"/>
  <c r="F171" i="13"/>
  <c r="G171" i="13"/>
  <c r="A172" i="13"/>
  <c r="B172" i="13"/>
  <c r="C172" i="13"/>
  <c r="E172" i="13"/>
  <c r="F172" i="13"/>
  <c r="G172" i="13"/>
  <c r="A173" i="13"/>
  <c r="B173" i="13"/>
  <c r="C173" i="13"/>
  <c r="E173" i="13"/>
  <c r="F173" i="13"/>
  <c r="G173" i="13"/>
  <c r="A174" i="13"/>
  <c r="B174" i="13"/>
  <c r="C174" i="13"/>
  <c r="E174" i="13"/>
  <c r="F174" i="13"/>
  <c r="G174" i="13"/>
  <c r="A175" i="13"/>
  <c r="B175" i="13"/>
  <c r="C175" i="13"/>
  <c r="E175" i="13"/>
  <c r="F175" i="13"/>
  <c r="G175" i="13"/>
  <c r="A176" i="13"/>
  <c r="B176" i="13"/>
  <c r="C176" i="13"/>
  <c r="E176" i="13"/>
  <c r="F176" i="13"/>
  <c r="G176" i="13"/>
  <c r="A177" i="13"/>
  <c r="B177" i="13"/>
  <c r="C177" i="13"/>
  <c r="E177" i="13"/>
  <c r="F177" i="13"/>
  <c r="G177" i="13"/>
  <c r="A178" i="13"/>
  <c r="B178" i="13"/>
  <c r="C178" i="13"/>
  <c r="E178" i="13"/>
  <c r="F178" i="13"/>
  <c r="G178" i="13"/>
  <c r="A179" i="13"/>
  <c r="B179" i="13"/>
  <c r="C179" i="13"/>
  <c r="E179" i="13"/>
  <c r="F179" i="13"/>
  <c r="G179" i="13"/>
  <c r="A180" i="13"/>
  <c r="B180" i="13"/>
  <c r="C180" i="13"/>
  <c r="E180" i="13"/>
  <c r="F180" i="13"/>
  <c r="G180" i="13"/>
  <c r="A181" i="13"/>
  <c r="B181" i="13"/>
  <c r="C181" i="13"/>
  <c r="E181" i="13"/>
  <c r="F181" i="13"/>
  <c r="G181" i="13"/>
  <c r="A182" i="13"/>
  <c r="B182" i="13"/>
  <c r="C182" i="13"/>
  <c r="E182" i="13"/>
  <c r="F182" i="13"/>
  <c r="G182" i="13"/>
  <c r="A183" i="13"/>
  <c r="B183" i="13"/>
  <c r="C183" i="13"/>
  <c r="E183" i="13"/>
  <c r="F183" i="13"/>
  <c r="G183" i="13"/>
  <c r="A184" i="13"/>
  <c r="B184" i="13"/>
  <c r="C184" i="13"/>
  <c r="E184" i="13"/>
  <c r="F184" i="13"/>
  <c r="G184" i="13"/>
  <c r="A185" i="13"/>
  <c r="B185" i="13"/>
  <c r="C185" i="13"/>
  <c r="E185" i="13"/>
  <c r="F185" i="13"/>
  <c r="G185" i="13"/>
  <c r="A186" i="13"/>
  <c r="B186" i="13"/>
  <c r="C186" i="13"/>
  <c r="E186" i="13"/>
  <c r="F186" i="13"/>
  <c r="G186" i="13"/>
  <c r="A187" i="13"/>
  <c r="B187" i="13"/>
  <c r="C187" i="13"/>
  <c r="E187" i="13"/>
  <c r="F187" i="13"/>
  <c r="G187" i="13"/>
  <c r="A188" i="13"/>
  <c r="B188" i="13"/>
  <c r="C188" i="13"/>
  <c r="E188" i="13"/>
  <c r="F188" i="13"/>
  <c r="G188" i="13"/>
  <c r="A189" i="13"/>
  <c r="B189" i="13"/>
  <c r="C189" i="13"/>
  <c r="E189" i="13"/>
  <c r="F189" i="13"/>
  <c r="G189" i="13"/>
  <c r="A190" i="13"/>
  <c r="B190" i="13"/>
  <c r="C190" i="13"/>
  <c r="E190" i="13"/>
  <c r="F190" i="13"/>
  <c r="G190" i="13"/>
  <c r="A191" i="13"/>
  <c r="B191" i="13"/>
  <c r="C191" i="13"/>
  <c r="E191" i="13"/>
  <c r="F191" i="13"/>
  <c r="G191" i="13"/>
  <c r="A192" i="13"/>
  <c r="B192" i="13"/>
  <c r="C192" i="13"/>
  <c r="E192" i="13"/>
  <c r="F192" i="13"/>
  <c r="G192" i="13"/>
  <c r="A193" i="13"/>
  <c r="B193" i="13"/>
  <c r="C193" i="13"/>
  <c r="E193" i="13"/>
  <c r="F193" i="13"/>
  <c r="G193" i="13"/>
  <c r="A194" i="13"/>
  <c r="B194" i="13"/>
  <c r="C194" i="13"/>
  <c r="E194" i="13"/>
  <c r="F194" i="13"/>
  <c r="G194" i="13"/>
  <c r="A195" i="13"/>
  <c r="B195" i="13"/>
  <c r="C195" i="13"/>
  <c r="E195" i="13"/>
  <c r="F195" i="13"/>
  <c r="G195" i="13"/>
  <c r="A196" i="13"/>
  <c r="B196" i="13"/>
  <c r="C196" i="13"/>
  <c r="E196" i="13"/>
  <c r="F196" i="13"/>
  <c r="G196" i="13"/>
  <c r="A197" i="13"/>
  <c r="B197" i="13"/>
  <c r="C197" i="13"/>
  <c r="E197" i="13"/>
  <c r="F197" i="13"/>
  <c r="G197" i="13"/>
  <c r="A198" i="13"/>
  <c r="B198" i="13"/>
  <c r="C198" i="13"/>
  <c r="E198" i="13"/>
  <c r="F198" i="13"/>
  <c r="G198" i="13"/>
  <c r="A199" i="13"/>
  <c r="B199" i="13"/>
  <c r="C199" i="13"/>
  <c r="E199" i="13"/>
  <c r="F199" i="13"/>
  <c r="G199" i="13"/>
  <c r="A200" i="13"/>
  <c r="B200" i="13"/>
  <c r="C200" i="13"/>
  <c r="E200" i="13"/>
  <c r="F200" i="13"/>
  <c r="G200" i="13"/>
  <c r="A201" i="13"/>
  <c r="B201" i="13"/>
  <c r="C201" i="13"/>
  <c r="E201" i="13"/>
  <c r="F201" i="13"/>
  <c r="G201" i="13"/>
  <c r="A202" i="13"/>
  <c r="B202" i="13"/>
  <c r="C202" i="13"/>
  <c r="E202" i="13"/>
  <c r="F202" i="13"/>
  <c r="G202" i="13"/>
  <c r="A203" i="13"/>
  <c r="B203" i="13"/>
  <c r="C203" i="13"/>
  <c r="E203" i="13"/>
  <c r="F203" i="13"/>
  <c r="G203" i="13"/>
  <c r="A204" i="13"/>
  <c r="B204" i="13"/>
  <c r="C204" i="13"/>
  <c r="E204" i="13"/>
  <c r="F204" i="13"/>
  <c r="G204" i="13"/>
  <c r="A205" i="13"/>
  <c r="B205" i="13"/>
  <c r="C205" i="13"/>
  <c r="E205" i="13"/>
  <c r="F205" i="13"/>
  <c r="G205" i="13"/>
  <c r="A206" i="13"/>
  <c r="B206" i="13"/>
  <c r="C206" i="13"/>
  <c r="E206" i="13"/>
  <c r="F206" i="13"/>
  <c r="G206" i="13"/>
  <c r="A207" i="13"/>
  <c r="B207" i="13"/>
  <c r="C207" i="13"/>
  <c r="E207" i="13"/>
  <c r="F207" i="13"/>
  <c r="G207" i="13"/>
  <c r="A208" i="13"/>
  <c r="B208" i="13"/>
  <c r="C208" i="13"/>
  <c r="E208" i="13"/>
  <c r="F208" i="13"/>
  <c r="G208" i="13"/>
  <c r="A209" i="13"/>
  <c r="B209" i="13"/>
  <c r="C209" i="13"/>
  <c r="E209" i="13"/>
  <c r="F209" i="13"/>
  <c r="G209" i="13"/>
  <c r="A210" i="13"/>
  <c r="B210" i="13"/>
  <c r="C210" i="13"/>
  <c r="E210" i="13"/>
  <c r="F210" i="13"/>
  <c r="G210" i="13"/>
  <c r="A211" i="13"/>
  <c r="B211" i="13"/>
  <c r="C211" i="13"/>
  <c r="E211" i="13"/>
  <c r="F211" i="13"/>
  <c r="G211" i="13"/>
  <c r="A212" i="13"/>
  <c r="B212" i="13"/>
  <c r="C212" i="13"/>
  <c r="E212" i="13"/>
  <c r="F212" i="13"/>
  <c r="G212" i="13"/>
  <c r="A213" i="13"/>
  <c r="B213" i="13"/>
  <c r="C213" i="13"/>
  <c r="E213" i="13"/>
  <c r="F213" i="13"/>
  <c r="G213" i="13"/>
  <c r="A214" i="13"/>
  <c r="B214" i="13"/>
  <c r="C214" i="13"/>
  <c r="E214" i="13"/>
  <c r="F214" i="13"/>
  <c r="G214" i="13"/>
  <c r="A215" i="13"/>
  <c r="B215" i="13"/>
  <c r="C215" i="13"/>
  <c r="E215" i="13"/>
  <c r="F215" i="13"/>
  <c r="G215" i="13"/>
  <c r="A216" i="13"/>
  <c r="B216" i="13"/>
  <c r="C216" i="13"/>
  <c r="E216" i="13"/>
  <c r="F216" i="13"/>
  <c r="G216" i="13"/>
  <c r="A217" i="13"/>
  <c r="B217" i="13"/>
  <c r="C217" i="13"/>
  <c r="E217" i="13"/>
  <c r="F217" i="13"/>
  <c r="G217" i="13"/>
  <c r="A218" i="13"/>
  <c r="B218" i="13"/>
  <c r="C218" i="13"/>
  <c r="E218" i="13"/>
  <c r="F218" i="13"/>
  <c r="G218" i="13"/>
  <c r="A219" i="13"/>
  <c r="B219" i="13"/>
  <c r="C219" i="13"/>
  <c r="E219" i="13"/>
  <c r="F219" i="13"/>
  <c r="G219" i="13"/>
  <c r="A220" i="13"/>
  <c r="B220" i="13"/>
  <c r="C220" i="13"/>
  <c r="E220" i="13"/>
  <c r="F220" i="13"/>
  <c r="G220" i="13"/>
  <c r="B22" i="13"/>
  <c r="B2" i="2"/>
  <c r="C28" i="14"/>
  <c r="C31" i="14"/>
  <c r="C34" i="14"/>
  <c r="C37" i="14"/>
  <c r="C40" i="14"/>
  <c r="C43" i="14"/>
  <c r="C46" i="14"/>
  <c r="C49" i="14"/>
  <c r="C52" i="14"/>
  <c r="C55" i="14"/>
  <c r="C58" i="14"/>
  <c r="C61" i="14"/>
  <c r="C64" i="14"/>
  <c r="C67" i="14"/>
  <c r="C70" i="14"/>
  <c r="C73" i="14"/>
  <c r="C76" i="14"/>
  <c r="C79" i="14"/>
  <c r="C82" i="14"/>
  <c r="C85" i="14"/>
  <c r="C88" i="14"/>
  <c r="C91" i="14"/>
  <c r="C94" i="14"/>
  <c r="C97" i="14"/>
  <c r="C100" i="14"/>
  <c r="C103" i="14"/>
  <c r="C106" i="14"/>
  <c r="C109" i="14"/>
  <c r="C112" i="14"/>
  <c r="C115" i="14"/>
  <c r="C118" i="14"/>
  <c r="C121" i="14"/>
  <c r="C124" i="14"/>
  <c r="C127" i="14"/>
  <c r="C130" i="14"/>
  <c r="C133" i="14"/>
  <c r="C136" i="14"/>
  <c r="C139" i="14"/>
  <c r="C142" i="14"/>
  <c r="C145" i="14"/>
  <c r="C148" i="14"/>
  <c r="C151" i="14"/>
  <c r="C154" i="14"/>
  <c r="C157" i="14"/>
  <c r="C160" i="14"/>
  <c r="C163" i="14"/>
  <c r="C166" i="14"/>
  <c r="C169" i="14"/>
  <c r="C172" i="14"/>
  <c r="C175" i="14"/>
  <c r="C178" i="14"/>
  <c r="C181" i="14"/>
  <c r="C184" i="14"/>
  <c r="C187" i="14"/>
  <c r="C190" i="14"/>
  <c r="C191" i="14"/>
  <c r="B28" i="14"/>
  <c r="B31" i="14"/>
  <c r="B34" i="14"/>
  <c r="B37" i="14"/>
  <c r="B40" i="14"/>
  <c r="B43" i="14"/>
  <c r="B46" i="14"/>
  <c r="B49" i="14"/>
  <c r="B52" i="14"/>
  <c r="B55" i="14"/>
  <c r="B58" i="14"/>
  <c r="B61" i="14"/>
  <c r="B64" i="14"/>
  <c r="B67" i="14"/>
  <c r="B70" i="14"/>
  <c r="B73" i="14"/>
  <c r="B76" i="14"/>
  <c r="B79" i="14"/>
  <c r="B82" i="14"/>
  <c r="B85" i="14"/>
  <c r="B88" i="14"/>
  <c r="B91" i="14"/>
  <c r="B94" i="14"/>
  <c r="B97" i="14"/>
  <c r="B100" i="14"/>
  <c r="B103" i="14"/>
  <c r="B106" i="14"/>
  <c r="B109" i="14"/>
  <c r="B112" i="14"/>
  <c r="B115" i="14"/>
  <c r="B118" i="14"/>
  <c r="B121" i="14"/>
  <c r="B124" i="14"/>
  <c r="B127" i="14"/>
  <c r="B130" i="14"/>
  <c r="B133" i="14"/>
  <c r="B136" i="14"/>
  <c r="B139" i="14"/>
  <c r="B142" i="14"/>
  <c r="B145" i="14"/>
  <c r="B148" i="14"/>
  <c r="B151" i="14"/>
  <c r="B154" i="14"/>
  <c r="B157" i="14"/>
  <c r="B160" i="14"/>
  <c r="B163" i="14"/>
  <c r="B166" i="14"/>
  <c r="B169" i="14"/>
  <c r="B172" i="14"/>
  <c r="B175" i="14"/>
  <c r="B178" i="14"/>
  <c r="B181" i="14"/>
  <c r="B184" i="14"/>
  <c r="B187" i="14"/>
  <c r="B190" i="14"/>
  <c r="B191" i="14"/>
  <c r="A88" i="14"/>
  <c r="A91" i="14"/>
  <c r="A94" i="14"/>
  <c r="A97" i="14"/>
  <c r="A100" i="14"/>
  <c r="A103" i="14"/>
  <c r="A106" i="14"/>
  <c r="A109" i="14"/>
  <c r="A112" i="14"/>
  <c r="A115" i="14"/>
  <c r="A118" i="14"/>
  <c r="A121" i="14"/>
  <c r="A124" i="14"/>
  <c r="A127" i="14"/>
  <c r="A130" i="14"/>
  <c r="A133" i="14"/>
  <c r="A136" i="14"/>
  <c r="A139" i="14"/>
  <c r="A142" i="14"/>
  <c r="A145" i="14"/>
  <c r="A148" i="14"/>
  <c r="A151" i="14"/>
  <c r="A154" i="14"/>
  <c r="A157" i="14"/>
  <c r="A160" i="14"/>
  <c r="A163" i="14"/>
  <c r="A166" i="14"/>
  <c r="A169" i="14"/>
  <c r="A172" i="14"/>
  <c r="A175" i="14"/>
  <c r="A178" i="14"/>
  <c r="A181" i="14"/>
  <c r="A184" i="14"/>
  <c r="A187" i="14"/>
  <c r="A190" i="14"/>
  <c r="A28" i="14"/>
  <c r="A31" i="14"/>
  <c r="A34" i="14"/>
  <c r="A37" i="14"/>
  <c r="A40" i="14"/>
  <c r="A43" i="14"/>
  <c r="A46" i="14"/>
  <c r="A49" i="14"/>
  <c r="A52" i="14"/>
  <c r="A55" i="14"/>
  <c r="A58" i="14"/>
  <c r="A61" i="14"/>
  <c r="A64" i="14"/>
  <c r="A67" i="14"/>
  <c r="A70" i="14"/>
  <c r="A73" i="14"/>
  <c r="A76" i="14"/>
  <c r="A79" i="14"/>
  <c r="A82" i="14"/>
  <c r="A85" i="14"/>
  <c r="AB15" i="2"/>
  <c r="B5" i="14" s="1"/>
  <c r="AB17" i="2"/>
  <c r="A8" i="14" s="1"/>
  <c r="AB18" i="2"/>
  <c r="B8" i="14" s="1"/>
  <c r="AB19" i="2"/>
  <c r="C8" i="14" s="1"/>
  <c r="AB20" i="2"/>
  <c r="A11" i="14" s="1"/>
  <c r="C18" i="12"/>
  <c r="AB21" i="2"/>
  <c r="B11" i="14" s="1"/>
  <c r="C19" i="12"/>
  <c r="AB22" i="2"/>
  <c r="C11" i="14" s="1"/>
  <c r="AB23" i="2"/>
  <c r="A14" i="14" s="1"/>
  <c r="C21" i="12"/>
  <c r="AB24" i="2"/>
  <c r="B14" i="14" s="1"/>
  <c r="C22" i="12"/>
  <c r="AB25" i="2"/>
  <c r="C14" i="14" s="1"/>
  <c r="C23" i="12"/>
  <c r="AB26" i="2"/>
  <c r="A17" i="14" s="1"/>
  <c r="AB27" i="2"/>
  <c r="B17" i="14" s="1"/>
  <c r="C25" i="12"/>
  <c r="AB28" i="2"/>
  <c r="C17" i="14" s="1"/>
  <c r="C26" i="12"/>
  <c r="AB29" i="2"/>
  <c r="A20" i="14" s="1"/>
  <c r="C27" i="12"/>
  <c r="AB30" i="2"/>
  <c r="B20" i="14" s="1"/>
  <c r="AB31" i="2"/>
  <c r="C20" i="14" s="1"/>
  <c r="C29" i="12"/>
  <c r="AB32" i="2"/>
  <c r="A23" i="14" s="1"/>
  <c r="C30" i="12"/>
  <c r="AB33" i="2"/>
  <c r="B23" i="14" s="1"/>
  <c r="C31" i="12"/>
  <c r="AB34" i="2"/>
  <c r="C23" i="14" s="1"/>
  <c r="AB35" i="2"/>
  <c r="A26" i="14" s="1"/>
  <c r="AB36" i="2"/>
  <c r="B26" i="14" s="1"/>
  <c r="AB37" i="2"/>
  <c r="C26" i="14" s="1"/>
  <c r="AB38" i="2"/>
  <c r="C36" i="12"/>
  <c r="A29" i="14"/>
  <c r="AB39" i="2"/>
  <c r="C37" i="12"/>
  <c r="AB40" i="2"/>
  <c r="C38" i="12"/>
  <c r="AB41" i="2"/>
  <c r="C39" i="12"/>
  <c r="A32" i="14"/>
  <c r="AB42" i="2"/>
  <c r="B32" i="14"/>
  <c r="AB43" i="2"/>
  <c r="C41" i="12" s="1"/>
  <c r="AB44" i="2"/>
  <c r="A35" i="14"/>
  <c r="AB45" i="2"/>
  <c r="C43" i="12"/>
  <c r="AB46" i="2"/>
  <c r="C35" i="14"/>
  <c r="AB47" i="2"/>
  <c r="C45" i="12" s="1"/>
  <c r="A38" i="14"/>
  <c r="AB48" i="2"/>
  <c r="C46" i="12"/>
  <c r="AB49" i="2"/>
  <c r="C47" i="12" s="1"/>
  <c r="C38" i="14"/>
  <c r="AB50" i="2"/>
  <c r="C48" i="12" s="1"/>
  <c r="AB51" i="2"/>
  <c r="C49" i="12" s="1"/>
  <c r="AB52" i="2"/>
  <c r="C50" i="12"/>
  <c r="C41" i="14"/>
  <c r="AB53" i="2"/>
  <c r="C51" i="12"/>
  <c r="AB54" i="2"/>
  <c r="C52" i="12"/>
  <c r="AB55" i="2"/>
  <c r="C44" i="14"/>
  <c r="AB56" i="2"/>
  <c r="C54" i="12" s="1"/>
  <c r="AB57" i="2"/>
  <c r="C55" i="12"/>
  <c r="AB58" i="2"/>
  <c r="C47" i="14"/>
  <c r="AB59" i="2"/>
  <c r="C57" i="12"/>
  <c r="AB60" i="2"/>
  <c r="C58" i="12" s="1"/>
  <c r="B50" i="14"/>
  <c r="C59" i="12"/>
  <c r="C60" i="12"/>
  <c r="C61" i="12"/>
  <c r="C63" i="12"/>
  <c r="B56" i="14"/>
  <c r="A59" i="14"/>
  <c r="C68" i="12"/>
  <c r="A62" i="14"/>
  <c r="C71" i="12"/>
  <c r="C72" i="12"/>
  <c r="B68" i="14"/>
  <c r="B74" i="14"/>
  <c r="C83" i="12"/>
  <c r="A77" i="14"/>
  <c r="B77" i="14"/>
  <c r="A80" i="14"/>
  <c r="B80" i="14"/>
  <c r="C80" i="14"/>
  <c r="C91" i="12"/>
  <c r="C83" i="14"/>
  <c r="A86" i="14"/>
  <c r="C94" i="12"/>
  <c r="C96" i="12"/>
  <c r="B89" i="14"/>
  <c r="C89" i="14"/>
  <c r="C99" i="12"/>
  <c r="C100" i="12"/>
  <c r="A95" i="14"/>
  <c r="B95" i="14"/>
  <c r="A101" i="14"/>
  <c r="C101" i="14"/>
  <c r="A104" i="14"/>
  <c r="C112" i="12"/>
  <c r="C113" i="12"/>
  <c r="A107" i="14"/>
  <c r="B107" i="14"/>
  <c r="C116" i="12"/>
  <c r="C110" i="14"/>
  <c r="A113" i="14"/>
  <c r="C123" i="12"/>
  <c r="B116" i="14"/>
  <c r="C126" i="12"/>
  <c r="C119" i="14"/>
  <c r="A122" i="14"/>
  <c r="C122" i="14"/>
  <c r="C132" i="12"/>
  <c r="C133" i="12"/>
  <c r="C134" i="12"/>
  <c r="C128" i="14"/>
  <c r="C138" i="12"/>
  <c r="C139" i="12"/>
  <c r="C140" i="12"/>
  <c r="C142" i="12"/>
  <c r="C137" i="14"/>
  <c r="C147" i="12"/>
  <c r="C140" i="14"/>
  <c r="C150" i="12"/>
  <c r="C151" i="12"/>
  <c r="C152" i="12"/>
  <c r="A146" i="14"/>
  <c r="C154" i="12"/>
  <c r="C157" i="12"/>
  <c r="C149" i="14"/>
  <c r="A152" i="14"/>
  <c r="C160" i="12"/>
  <c r="C161" i="12"/>
  <c r="A155" i="14"/>
  <c r="B155" i="14"/>
  <c r="A158" i="14"/>
  <c r="B158" i="14"/>
  <c r="B161" i="14"/>
  <c r="C170" i="12"/>
  <c r="C171" i="12"/>
  <c r="C172" i="12"/>
  <c r="A167" i="14"/>
  <c r="C178" i="12"/>
  <c r="C181" i="12"/>
  <c r="C173" i="14"/>
  <c r="A176" i="14"/>
  <c r="C184" i="12"/>
  <c r="C176" i="14"/>
  <c r="C187" i="12"/>
  <c r="C190" i="12"/>
  <c r="C191" i="12"/>
  <c r="A185" i="14"/>
  <c r="C194" i="12"/>
  <c r="C188" i="14"/>
  <c r="C198" i="12"/>
  <c r="AB12" i="2"/>
  <c r="B2" i="14" s="1"/>
  <c r="AB13" i="2"/>
  <c r="C2" i="14" s="1"/>
  <c r="AB14" i="2"/>
  <c r="A5" i="14" s="1"/>
  <c r="D98" i="13"/>
  <c r="A32" i="13"/>
  <c r="B32" i="13"/>
  <c r="C32" i="13"/>
  <c r="E32" i="13"/>
  <c r="F32" i="13"/>
  <c r="G32" i="13"/>
  <c r="A33" i="13"/>
  <c r="B33" i="13"/>
  <c r="C33" i="13"/>
  <c r="E33" i="13"/>
  <c r="F33" i="13"/>
  <c r="G33" i="13"/>
  <c r="A34" i="13"/>
  <c r="B34" i="13"/>
  <c r="C34" i="13"/>
  <c r="E34" i="13"/>
  <c r="F34" i="13"/>
  <c r="G34" i="13"/>
  <c r="B10" i="13"/>
  <c r="AT11" i="2"/>
  <c r="AU11" i="2" s="1"/>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9" i="12"/>
  <c r="G31" i="13"/>
  <c r="B10" i="12"/>
  <c r="AT12" i="2"/>
  <c r="AU12" i="2" s="1"/>
  <c r="Z12" i="2" s="1"/>
  <c r="AT13" i="2"/>
  <c r="AU13" i="2" s="1"/>
  <c r="AT14" i="2"/>
  <c r="AU14" i="2" s="1"/>
  <c r="Z14" i="2" s="1"/>
  <c r="AT15" i="2"/>
  <c r="AU15" i="2" s="1"/>
  <c r="AT16" i="2"/>
  <c r="AU16" i="2" s="1"/>
  <c r="Z16" i="2" s="1"/>
  <c r="AT17" i="2"/>
  <c r="AU17" i="2" s="1"/>
  <c r="Z17" i="2" s="1"/>
  <c r="AT18" i="2"/>
  <c r="AU18" i="2" s="1"/>
  <c r="AT19" i="2"/>
  <c r="AU19" i="2" s="1"/>
  <c r="AT20" i="2"/>
  <c r="AU20" i="2" s="1"/>
  <c r="AT21" i="2"/>
  <c r="AU21" i="2" s="1"/>
  <c r="AT22" i="2"/>
  <c r="AU22" i="2" s="1"/>
  <c r="Z22" i="2" s="1"/>
  <c r="AT23" i="2"/>
  <c r="AU23" i="2" s="1"/>
  <c r="AT24" i="2"/>
  <c r="AU24" i="2" s="1"/>
  <c r="Z24" i="2" s="1"/>
  <c r="AT25" i="2"/>
  <c r="AU25" i="2" s="1"/>
  <c r="Z25" i="2" s="1"/>
  <c r="AT26" i="2"/>
  <c r="AU26" i="2" s="1"/>
  <c r="AT27" i="2"/>
  <c r="AU27" i="2" s="1"/>
  <c r="AT28" i="2"/>
  <c r="AU28" i="2" s="1"/>
  <c r="AT29" i="2"/>
  <c r="AU29" i="2" s="1"/>
  <c r="AT30" i="2"/>
  <c r="AU30" i="2" s="1"/>
  <c r="Z30" i="2" s="1"/>
  <c r="AT31" i="2"/>
  <c r="AU31" i="2" s="1"/>
  <c r="AT32" i="2"/>
  <c r="AU32" i="2" s="1"/>
  <c r="Z32" i="2" s="1"/>
  <c r="AT33" i="2"/>
  <c r="AU33" i="2" s="1"/>
  <c r="Z33" i="2" s="1"/>
  <c r="AT34" i="2"/>
  <c r="AU34" i="2" s="1"/>
  <c r="AT35" i="2"/>
  <c r="AU35" i="2" s="1"/>
  <c r="AT36" i="2"/>
  <c r="AU36" i="2" s="1"/>
  <c r="AT37" i="2"/>
  <c r="AU37" i="2" s="1"/>
  <c r="Z37" i="2" s="1"/>
  <c r="AT38" i="2"/>
  <c r="AU38" i="2" s="1"/>
  <c r="Z38" i="2" s="1"/>
  <c r="AT39" i="2"/>
  <c r="AU39" i="2" s="1"/>
  <c r="AT40" i="2"/>
  <c r="AU40" i="2" s="1"/>
  <c r="Z40" i="2" s="1"/>
  <c r="AT41" i="2"/>
  <c r="AU41" i="2" s="1"/>
  <c r="Z41" i="2" s="1"/>
  <c r="AT43" i="2"/>
  <c r="AU43" i="2" s="1"/>
  <c r="AT44" i="2"/>
  <c r="AU44" i="2" s="1"/>
  <c r="AT45" i="2"/>
  <c r="AU45" i="2" s="1"/>
  <c r="Z45" i="2" s="1"/>
  <c r="AT46" i="2"/>
  <c r="AU46" i="2" s="1"/>
  <c r="Z46" i="2" s="1"/>
  <c r="AT47" i="2"/>
  <c r="AU47" i="2" s="1"/>
  <c r="AT48" i="2"/>
  <c r="AU48" i="2" s="1"/>
  <c r="AT49" i="2"/>
  <c r="AU49" i="2" s="1"/>
  <c r="Z49" i="2" s="1"/>
  <c r="AT50" i="2"/>
  <c r="AU50" i="2" s="1"/>
  <c r="AT51" i="2"/>
  <c r="AU51" i="2" s="1"/>
  <c r="AT52" i="2"/>
  <c r="AU52" i="2" s="1"/>
  <c r="AT53" i="2"/>
  <c r="AU53" i="2" s="1"/>
  <c r="Z53" i="2" s="1"/>
  <c r="AT54" i="2"/>
  <c r="AU54" i="2" s="1"/>
  <c r="Z54" i="2" s="1"/>
  <c r="AT55" i="2"/>
  <c r="AU55" i="2" s="1"/>
  <c r="AT56" i="2"/>
  <c r="AU56" i="2" s="1"/>
  <c r="AT57" i="2"/>
  <c r="AU57" i="2" s="1"/>
  <c r="Z57" i="2" s="1"/>
  <c r="AT58" i="2"/>
  <c r="AU58" i="2" s="1"/>
  <c r="AT59" i="2"/>
  <c r="AU59" i="2" s="1"/>
  <c r="AT60" i="2"/>
  <c r="AU60" i="2" s="1"/>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0" i="12"/>
  <c r="A11" i="12"/>
  <c r="A12" i="12"/>
  <c r="A13" i="12"/>
  <c r="A14" i="12"/>
  <c r="A9" i="12"/>
  <c r="AE5" i="2"/>
  <c r="E2" i="13"/>
  <c r="F31" i="13"/>
  <c r="H17" i="7"/>
  <c r="C6" i="7"/>
  <c r="B31" i="13"/>
  <c r="B26" i="13"/>
  <c r="B20" i="13"/>
  <c r="B18" i="13"/>
  <c r="E31" i="13"/>
  <c r="C31" i="13"/>
  <c r="A31" i="13"/>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9" i="12"/>
  <c r="B5" i="12"/>
  <c r="B3" i="12"/>
  <c r="L6" i="7"/>
  <c r="D17" i="7"/>
  <c r="E17" i="7"/>
  <c r="G17" i="7"/>
  <c r="C17" i="7"/>
  <c r="D130" i="13"/>
  <c r="D158" i="13"/>
  <c r="D218" i="13"/>
  <c r="D146" i="13"/>
  <c r="D114" i="13"/>
  <c r="A71" i="14"/>
  <c r="D134" i="13"/>
  <c r="D170" i="13"/>
  <c r="D214" i="13"/>
  <c r="D78" i="13"/>
  <c r="C107" i="14"/>
  <c r="C14" i="12"/>
  <c r="D51" i="13"/>
  <c r="C102" i="12"/>
  <c r="C182" i="12"/>
  <c r="C29" i="14"/>
  <c r="C158" i="12"/>
  <c r="C114" i="12"/>
  <c r="B38" i="14"/>
  <c r="C166" i="12"/>
  <c r="D149" i="13"/>
  <c r="D113" i="13"/>
  <c r="D121" i="13"/>
  <c r="D187" i="13"/>
  <c r="C74" i="14"/>
  <c r="C86" i="14"/>
  <c r="C134" i="14"/>
  <c r="D35" i="13"/>
  <c r="A47" i="14"/>
  <c r="C64" i="12"/>
  <c r="C192" i="12"/>
  <c r="D145" i="13"/>
  <c r="D33" i="13"/>
  <c r="C66" i="12"/>
  <c r="A83" i="14"/>
  <c r="C98" i="12"/>
  <c r="B146" i="14"/>
  <c r="B98" i="14"/>
  <c r="D125" i="13"/>
  <c r="C118" i="12"/>
  <c r="C161" i="14"/>
  <c r="C174" i="12"/>
  <c r="C92" i="12"/>
  <c r="C129" i="12"/>
  <c r="B92" i="14"/>
  <c r="D132" i="13"/>
  <c r="C44" i="12"/>
  <c r="C176" i="12"/>
  <c r="C148" i="12"/>
  <c r="B164" i="14"/>
  <c r="D156" i="13"/>
  <c r="D181" i="13"/>
  <c r="D159" i="13"/>
  <c r="C159" i="12"/>
  <c r="C77" i="12"/>
  <c r="D89" i="13"/>
  <c r="C197" i="12"/>
  <c r="C93" i="12"/>
  <c r="C53" i="12"/>
  <c r="D197" i="13"/>
  <c r="C143" i="12"/>
  <c r="C87" i="12"/>
  <c r="C135" i="12"/>
  <c r="B83" i="14"/>
  <c r="A128" i="14"/>
  <c r="C146" i="14"/>
  <c r="D111" i="13"/>
  <c r="D193" i="13"/>
  <c r="D56" i="13"/>
  <c r="C95" i="12"/>
  <c r="D123" i="13"/>
  <c r="B143" i="14"/>
  <c r="D151" i="13"/>
  <c r="B35" i="14"/>
  <c r="A140" i="14"/>
  <c r="C163" i="12"/>
  <c r="D49" i="13"/>
  <c r="C104" i="14"/>
  <c r="C185" i="12"/>
  <c r="D84" i="13"/>
  <c r="B29" i="14"/>
  <c r="B113" i="14"/>
  <c r="D172" i="13"/>
  <c r="D119" i="13"/>
  <c r="C167" i="14"/>
  <c r="D131" i="13"/>
  <c r="C193" i="12"/>
  <c r="A65" i="14"/>
  <c r="C124" i="12"/>
  <c r="C12" i="12"/>
  <c r="D77" i="13"/>
  <c r="D120" i="13"/>
  <c r="B152" i="14"/>
  <c r="C153" i="12"/>
  <c r="D216" i="13"/>
  <c r="D207" i="13"/>
  <c r="C189" i="12"/>
  <c r="C141" i="12"/>
  <c r="C120" i="12"/>
  <c r="C89" i="12"/>
  <c r="D183" i="13"/>
  <c r="D61" i="13"/>
  <c r="B125" i="14"/>
  <c r="C121" i="12"/>
  <c r="B149" i="14"/>
  <c r="D208" i="13"/>
  <c r="C125" i="12"/>
  <c r="D127" i="13"/>
  <c r="C17" i="12"/>
  <c r="C196" i="12"/>
  <c r="C68" i="14"/>
  <c r="A161" i="14"/>
  <c r="A89" i="14"/>
  <c r="A134" i="14"/>
  <c r="D195" i="13"/>
  <c r="D37" i="13"/>
  <c r="D116" i="13"/>
  <c r="C108" i="12"/>
  <c r="C81" i="12"/>
  <c r="D85" i="13"/>
  <c r="A116" i="14"/>
  <c r="B110" i="14"/>
  <c r="B104" i="14"/>
  <c r="D52" i="13"/>
  <c r="C152" i="14"/>
  <c r="C106" i="12"/>
  <c r="B188" i="14"/>
  <c r="C155" i="12"/>
  <c r="B176" i="14"/>
  <c r="C119" i="12"/>
  <c r="C9" i="12"/>
  <c r="C137" i="12"/>
  <c r="C116" i="14"/>
  <c r="D182" i="13"/>
  <c r="D122" i="13"/>
  <c r="C168" i="12"/>
  <c r="C131" i="12"/>
  <c r="C76" i="12"/>
  <c r="C56" i="12"/>
  <c r="C40" i="12"/>
  <c r="D32" i="13"/>
  <c r="D67" i="13"/>
  <c r="D180" i="13"/>
  <c r="C84" i="12"/>
  <c r="A191" i="14"/>
  <c r="A143" i="14"/>
  <c r="D41" i="13"/>
  <c r="C86" i="12"/>
  <c r="C69" i="12"/>
  <c r="D101" i="13"/>
  <c r="D58" i="13"/>
  <c r="D112" i="13"/>
  <c r="D75" i="13"/>
  <c r="B173" i="14"/>
  <c r="A125" i="14"/>
  <c r="B185" i="14"/>
  <c r="A92" i="14"/>
  <c r="C113" i="14"/>
  <c r="B140" i="14"/>
  <c r="C122" i="12"/>
  <c r="C128" i="12"/>
  <c r="C50" i="14"/>
  <c r="C77" i="14"/>
  <c r="C109" i="12"/>
  <c r="D202" i="13"/>
  <c r="B167" i="14"/>
  <c r="C158" i="14"/>
  <c r="C75" i="12"/>
  <c r="D184" i="13"/>
  <c r="C90" i="12"/>
  <c r="A131" i="14"/>
  <c r="B47" i="14"/>
  <c r="A119" i="14"/>
  <c r="B101" i="14"/>
  <c r="C146" i="12"/>
  <c r="C78" i="12"/>
  <c r="C53" i="14"/>
  <c r="C62" i="12"/>
  <c r="D45" i="13"/>
  <c r="D110" i="13"/>
  <c r="D91" i="13"/>
  <c r="D68" i="13"/>
  <c r="B122" i="14"/>
  <c r="C85" i="12"/>
  <c r="B44" i="14"/>
  <c r="C185" i="14"/>
  <c r="A68" i="14"/>
  <c r="C125" i="14"/>
  <c r="C182" i="14"/>
  <c r="B134" i="14"/>
  <c r="C101" i="12"/>
  <c r="D167" i="13"/>
  <c r="A110" i="14"/>
  <c r="C117" i="12"/>
  <c r="C107" i="12"/>
  <c r="C103" i="12"/>
  <c r="C71" i="14"/>
  <c r="C80" i="12"/>
  <c r="C65" i="12"/>
  <c r="C56" i="14"/>
  <c r="A50" i="14"/>
  <c r="D69" i="13"/>
  <c r="B179" i="14"/>
  <c r="D213" i="13"/>
  <c r="C131" i="14"/>
  <c r="A182" i="14"/>
  <c r="C111" i="12"/>
  <c r="C169" i="12"/>
  <c r="D176" i="13"/>
  <c r="C149" i="12"/>
  <c r="A74" i="14"/>
  <c r="D196" i="13"/>
  <c r="D168" i="13"/>
  <c r="C98" i="14"/>
  <c r="D220" i="13"/>
  <c r="C143" i="14"/>
  <c r="B41" i="14"/>
  <c r="D157" i="13"/>
  <c r="D194" i="13"/>
  <c r="C175" i="12"/>
  <c r="C167" i="12"/>
  <c r="D47" i="13"/>
  <c r="D147" i="13"/>
  <c r="B53" i="14"/>
  <c r="C104" i="12"/>
  <c r="C95" i="14"/>
  <c r="B62" i="14"/>
  <c r="C70" i="12"/>
  <c r="C130" i="12"/>
  <c r="A98" i="14"/>
  <c r="C67" i="12"/>
  <c r="A188" i="14"/>
  <c r="C195" i="12"/>
  <c r="C188" i="12"/>
  <c r="C179" i="14"/>
  <c r="A170" i="14"/>
  <c r="C177" i="12"/>
  <c r="A137" i="14"/>
  <c r="C144" i="12"/>
  <c r="C82" i="12"/>
  <c r="C74" i="12"/>
  <c r="C65" i="14"/>
  <c r="D81" i="13"/>
  <c r="B59" i="14"/>
  <c r="B86" i="14"/>
  <c r="C105" i="12"/>
  <c r="C162" i="12"/>
  <c r="C115" i="12"/>
  <c r="C97" i="12"/>
  <c r="C42" i="12"/>
  <c r="C164" i="14"/>
  <c r="C173" i="12"/>
  <c r="B119" i="14"/>
  <c r="C127" i="12"/>
  <c r="C110" i="12"/>
  <c r="D43" i="13"/>
  <c r="A53" i="14"/>
  <c r="C62" i="14"/>
  <c r="D133" i="13"/>
  <c r="D209" i="13"/>
  <c r="A164" i="14"/>
  <c r="C165" i="12"/>
  <c r="B137" i="14"/>
  <c r="C145" i="12"/>
  <c r="C136" i="12"/>
  <c r="B128" i="14"/>
  <c r="B71" i="14"/>
  <c r="C79" i="12"/>
  <c r="C33" i="12"/>
  <c r="D79" i="13"/>
  <c r="D90" i="13"/>
  <c r="D104" i="13"/>
  <c r="D162" i="13"/>
  <c r="D174" i="13"/>
  <c r="D186" i="13"/>
  <c r="D200" i="13"/>
  <c r="C180" i="12"/>
  <c r="A173" i="14"/>
  <c r="C32" i="14"/>
  <c r="B182" i="14"/>
  <c r="A56" i="14"/>
  <c r="C186" i="12"/>
  <c r="A179" i="14"/>
  <c r="C183" i="12"/>
  <c r="C170" i="14"/>
  <c r="C179" i="12"/>
  <c r="A149" i="14"/>
  <c r="C156" i="12"/>
  <c r="B131" i="14"/>
  <c r="C88" i="12"/>
  <c r="C73" i="12"/>
  <c r="B65" i="14"/>
  <c r="C59" i="14"/>
  <c r="B170" i="14"/>
  <c r="C155" i="14"/>
  <c r="C164" i="12"/>
  <c r="C92" i="14"/>
  <c r="A44" i="14"/>
  <c r="A41" i="14"/>
  <c r="N111" i="7"/>
  <c r="N96" i="7"/>
  <c r="I29" i="7"/>
  <c r="I58" i="7"/>
  <c r="I50" i="7"/>
  <c r="C103" i="7"/>
  <c r="I125" i="7"/>
  <c r="I119" i="7"/>
  <c r="C88" i="7"/>
  <c r="C57" i="7"/>
  <c r="C86" i="7"/>
  <c r="C117" i="7"/>
  <c r="C89" i="7"/>
  <c r="C90" i="7"/>
  <c r="C38" i="7"/>
  <c r="C33" i="7"/>
  <c r="C37" i="7"/>
  <c r="O26" i="7"/>
  <c r="S26" i="7"/>
  <c r="C97" i="7"/>
  <c r="O103" i="7"/>
  <c r="S103" i="7" s="1"/>
  <c r="C35" i="7"/>
  <c r="O36" i="7" s="1"/>
  <c r="S36" i="7" s="1"/>
  <c r="I72" i="7"/>
  <c r="C36" i="7"/>
  <c r="C110" i="7"/>
  <c r="C25" i="7"/>
  <c r="O97" i="7"/>
  <c r="S97" i="7" s="1"/>
  <c r="C24" i="7"/>
  <c r="C23" i="7"/>
  <c r="O24" i="7" s="1"/>
  <c r="I23" i="7"/>
  <c r="C26" i="7"/>
  <c r="Z29" i="2" l="1"/>
  <c r="Z21" i="2"/>
  <c r="Z13" i="2"/>
  <c r="Z56" i="2"/>
  <c r="Z48" i="2"/>
  <c r="B9" i="2"/>
  <c r="B7" i="6"/>
  <c r="O99" i="7"/>
  <c r="O115" i="7"/>
  <c r="S115" i="7" s="1"/>
  <c r="I46" i="7"/>
  <c r="C35" i="12"/>
  <c r="C15" i="12"/>
  <c r="C125" i="7"/>
  <c r="C13" i="12"/>
  <c r="Z60" i="2"/>
  <c r="Z52" i="2"/>
  <c r="Z44" i="2"/>
  <c r="Z36" i="2"/>
  <c r="Z28" i="2"/>
  <c r="Z20" i="2"/>
  <c r="C34" i="12"/>
  <c r="O100" i="7"/>
  <c r="O87" i="7"/>
  <c r="O90" i="7" s="1"/>
  <c r="R90" i="7" s="1"/>
  <c r="C16" i="12"/>
  <c r="C32" i="12"/>
  <c r="C28" i="12"/>
  <c r="C24" i="12"/>
  <c r="C20" i="12"/>
  <c r="C29" i="7"/>
  <c r="O30" i="7" s="1"/>
  <c r="S30" i="7" s="1"/>
  <c r="C98" i="7"/>
  <c r="C100" i="7"/>
  <c r="C51" i="7"/>
  <c r="C101" i="7"/>
  <c r="C50" i="7"/>
  <c r="O51" i="7" s="1"/>
  <c r="S51" i="7" s="1"/>
  <c r="O82" i="7"/>
  <c r="O112" i="7"/>
  <c r="S112" i="7" s="1"/>
  <c r="C53" i="7"/>
  <c r="C107" i="7"/>
  <c r="O109" i="7"/>
  <c r="O110" i="7" s="1"/>
  <c r="S110" i="7" s="1"/>
  <c r="C81" i="7"/>
  <c r="O77" i="7"/>
  <c r="O78" i="7"/>
  <c r="O81" i="7"/>
  <c r="S81" i="7" s="1"/>
  <c r="C42" i="7"/>
  <c r="O43" i="7"/>
  <c r="O46" i="7" s="1"/>
  <c r="O47" i="7"/>
  <c r="S47" i="7" s="1"/>
  <c r="O44" i="7"/>
  <c r="O122" i="7"/>
  <c r="S122" i="7" s="1"/>
  <c r="C121" i="7"/>
  <c r="O119" i="7"/>
  <c r="O120" i="7" s="1"/>
  <c r="S120" i="7" s="1"/>
  <c r="C78" i="7"/>
  <c r="O75" i="7"/>
  <c r="S75" i="7" s="1"/>
  <c r="O71" i="7"/>
  <c r="O72" i="7"/>
  <c r="O59" i="7"/>
  <c r="S59" i="7" s="1"/>
  <c r="O55" i="7"/>
  <c r="O58" i="7" s="1"/>
  <c r="R58" i="7" s="1"/>
  <c r="O56" i="7"/>
  <c r="C41" i="7"/>
  <c r="O53" i="7"/>
  <c r="S53" i="7" s="1"/>
  <c r="O49" i="7"/>
  <c r="O52" i="7" s="1"/>
  <c r="R52" i="7" s="1"/>
  <c r="O50" i="7"/>
  <c r="C94" i="7"/>
  <c r="C111" i="7"/>
  <c r="C48" i="7"/>
  <c r="S60" i="7"/>
  <c r="O63" i="7"/>
  <c r="R63" i="7" s="1"/>
  <c r="O29" i="7"/>
  <c r="O32" i="7"/>
  <c r="S32" i="7" s="1"/>
  <c r="O28" i="7"/>
  <c r="O31" i="7" s="1"/>
  <c r="R31" i="7" s="1"/>
  <c r="C96" i="7"/>
  <c r="C112" i="7"/>
  <c r="C31" i="7"/>
  <c r="C109" i="7"/>
  <c r="C95" i="7"/>
  <c r="C30" i="7"/>
  <c r="C120" i="7"/>
  <c r="C122" i="7"/>
  <c r="C32" i="7"/>
  <c r="O104" i="7"/>
  <c r="S104" i="7" s="1"/>
  <c r="O38" i="7"/>
  <c r="S38" i="7" s="1"/>
  <c r="O34" i="7"/>
  <c r="O37" i="7" s="1"/>
  <c r="R37" i="7" s="1"/>
  <c r="O35" i="7"/>
  <c r="S24" i="7"/>
  <c r="O25" i="7"/>
  <c r="R25" i="7" s="1"/>
  <c r="I111" i="7"/>
  <c r="I109" i="7"/>
  <c r="O66" i="7"/>
  <c r="O67" i="7" s="1"/>
  <c r="C56" i="7"/>
  <c r="O57" i="7" s="1"/>
  <c r="S57" i="7" s="1"/>
  <c r="C59" i="7"/>
  <c r="C58" i="7"/>
  <c r="O123" i="7"/>
  <c r="S123" i="7" s="1"/>
  <c r="C106" i="7"/>
  <c r="C80" i="7"/>
  <c r="C69" i="7"/>
  <c r="O88" i="7"/>
  <c r="C10" i="12"/>
  <c r="C11" i="12"/>
  <c r="AC11" i="2"/>
  <c r="C72" i="7"/>
  <c r="O69" i="7"/>
  <c r="S69" i="7" s="1"/>
  <c r="C74" i="7"/>
  <c r="C68" i="7"/>
  <c r="C67" i="7"/>
  <c r="C66" i="7"/>
  <c r="C75" i="7"/>
  <c r="C73" i="7"/>
  <c r="I68" i="7"/>
  <c r="Z59" i="2"/>
  <c r="Z51" i="2"/>
  <c r="Z58" i="2"/>
  <c r="Z50" i="2"/>
  <c r="Z42" i="2"/>
  <c r="Z34" i="2"/>
  <c r="Z26" i="2"/>
  <c r="Z18" i="2"/>
  <c r="Z43" i="2"/>
  <c r="Z35" i="2"/>
  <c r="Z27" i="2"/>
  <c r="Z19" i="2"/>
  <c r="Z55" i="2"/>
  <c r="Z47" i="2"/>
  <c r="Z39" i="2"/>
  <c r="Z31" i="2"/>
  <c r="Z23" i="2"/>
  <c r="Z15" i="2"/>
  <c r="O124" i="7"/>
  <c r="S124" i="7" s="1"/>
  <c r="O114" i="7"/>
  <c r="S114" i="7" s="1"/>
  <c r="O40" i="7"/>
  <c r="S40" i="7" s="1"/>
  <c r="O39" i="7"/>
  <c r="S83" i="7"/>
  <c r="O101" i="7"/>
  <c r="S101" i="7" s="1"/>
  <c r="O106" i="7"/>
  <c r="R106" i="7" s="1"/>
  <c r="S105" i="7"/>
  <c r="S113" i="7"/>
  <c r="C116" i="7"/>
  <c r="I80" i="7"/>
  <c r="O95" i="7"/>
  <c r="S95" i="7" s="1"/>
  <c r="O102" i="7"/>
  <c r="R102" i="7" s="1"/>
  <c r="O68" i="7"/>
  <c r="C14" i="13"/>
  <c r="E3" i="12"/>
  <c r="C45" i="7"/>
  <c r="C44" i="7"/>
  <c r="O45" i="7" s="1"/>
  <c r="C46" i="7"/>
  <c r="C47" i="7"/>
  <c r="Z11" i="2"/>
  <c r="B6" i="8"/>
  <c r="S82" i="7" l="1"/>
  <c r="R68" i="7"/>
  <c r="S67" i="7"/>
  <c r="O89" i="7"/>
  <c r="S89" i="7" s="1"/>
  <c r="O74" i="7"/>
  <c r="R74" i="7" s="1"/>
  <c r="O73" i="7"/>
  <c r="S73" i="7" s="1"/>
  <c r="O80" i="7"/>
  <c r="R80" i="7" s="1"/>
  <c r="O79" i="7"/>
  <c r="S79" i="7" s="1"/>
  <c r="S39" i="7"/>
  <c r="O41" i="7"/>
  <c r="R41" i="7" s="1"/>
  <c r="S45" i="7"/>
  <c r="R46" i="7"/>
  <c r="O125" i="7"/>
  <c r="R125" i="7" s="1"/>
  <c r="O116" i="7"/>
  <c r="R116" i="7" s="1"/>
  <c r="S84" i="7" l="1"/>
  <c r="S126" i="7" s="1"/>
  <c r="O126" i="7"/>
  <c r="O85" i="7"/>
  <c r="R85" i="7" s="1"/>
  <c r="R127" i="7" s="1"/>
  <c r="R129" i="7" l="1"/>
  <c r="O127" i="7"/>
  <c r="O129" i="7" s="1"/>
  <c r="B5" i="8" l="1"/>
  <c r="C19"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CB54376-8885-4DBF-82F5-BCFBFA038DD1}" keepAlive="1" name="Query - Table1" description="Connection to the 'Table1' query in the workbook." type="5" refreshedVersion="7"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<sst xmlns="http://schemas.openxmlformats.org/spreadsheetml/2006/main" count="1388" uniqueCount="381">
  <si>
    <t>FEATURES</t>
  </si>
  <si>
    <t>ORDER</t>
  </si>
  <si>
    <t>QUANTITY</t>
  </si>
  <si>
    <t>PRODUCT</t>
  </si>
  <si>
    <t>UNIT COST</t>
  </si>
  <si>
    <t>LOCATION NAME:</t>
  </si>
  <si>
    <t>TITLE</t>
  </si>
  <si>
    <t>AREA CODE REQUESTED</t>
  </si>
  <si>
    <t>CALLING PLAN</t>
  </si>
  <si>
    <t>FUNDING LINE FOR MONTHLY SERVICE</t>
  </si>
  <si>
    <t xml:space="preserve">FUND </t>
  </si>
  <si>
    <t>AREA</t>
  </si>
  <si>
    <t>LOCATION CODE:</t>
  </si>
  <si>
    <t>CELLULAR USER INFORMATION FORM</t>
  </si>
  <si>
    <t>Service Plan</t>
  </si>
  <si>
    <t>Monthly Fee</t>
  </si>
  <si>
    <t>INSTRUCTIONS</t>
  </si>
  <si>
    <t>Follow the steps below to complete this form.</t>
  </si>
  <si>
    <t>Step 1</t>
  </si>
  <si>
    <t>Step 2</t>
  </si>
  <si>
    <t>Step 3</t>
  </si>
  <si>
    <t>Step 4</t>
  </si>
  <si>
    <t>USER NAME                           (LAST NAME, FIRST NAME)</t>
  </si>
  <si>
    <t>CIRCLE REQUEST TYPE</t>
  </si>
  <si>
    <t>LOS ANGELES UNIFIED SCHOOL DISTRICT</t>
  </si>
  <si>
    <t>STOCK</t>
  </si>
  <si>
    <t>NONSTOCK</t>
  </si>
  <si>
    <t>REQUISITION</t>
  </si>
  <si>
    <t>SPO</t>
  </si>
  <si>
    <t>DATE:</t>
  </si>
  <si>
    <t>ORG NAME:</t>
  </si>
  <si>
    <t>SUGGESTED</t>
  </si>
  <si>
    <t>WHSE CODE: __  __  __</t>
  </si>
  <si>
    <t>ACCOUNTING DATA</t>
  </si>
  <si>
    <t>LN</t>
  </si>
  <si>
    <t>FUND</t>
  </si>
  <si>
    <t>ORG/SUB</t>
  </si>
  <si>
    <t>PROG</t>
  </si>
  <si>
    <t>OBJ/SUB</t>
  </si>
  <si>
    <t>JOB NO./PROJ</t>
  </si>
  <si>
    <t>01</t>
  </si>
  <si>
    <t>__  __</t>
  </si>
  <si>
    <t>__  __  _  __  _</t>
  </si>
  <si>
    <t>__  __  _</t>
  </si>
  <si>
    <t>__  __  __  __</t>
  </si>
  <si>
    <t>__  __  __  __  _</t>
  </si>
  <si>
    <t>04</t>
  </si>
  <si>
    <t>02</t>
  </si>
  <si>
    <t>05</t>
  </si>
  <si>
    <t>03</t>
  </si>
  <si>
    <t>06</t>
  </si>
  <si>
    <t>UNIT</t>
  </si>
  <si>
    <t>ACCT                              LN</t>
  </si>
  <si>
    <t>DESCRIPTION - Describe Item(s) in Detail (Size, Color, Pkg, etc.)  List Vendor Catalog No., Brand Name, Model No., ISBN No., etc.</t>
  </si>
  <si>
    <t>UNIT                         COST</t>
  </si>
  <si>
    <t>TOTAL                       COST</t>
  </si>
  <si>
    <t>Pre-Tax Net Amount (Tax Code ST0)</t>
  </si>
  <si>
    <t>APPROVALS</t>
  </si>
  <si>
    <t>SALES OR      USE TAX</t>
  </si>
  <si>
    <t>DELIVERY CHARGE</t>
  </si>
  <si>
    <t>SIGNATURE/TITLE</t>
  </si>
  <si>
    <t>TOTAL</t>
  </si>
  <si>
    <t>FOR PURCHASING BRANCH ONLY</t>
  </si>
  <si>
    <t>FOR STOCK ACCOUNTING SECTION ONLY</t>
  </si>
  <si>
    <t>TRANS:       PC             PG                          P.O. NUMBER: ____________________________________________________________</t>
  </si>
  <si>
    <t>TRANS:                  SR          RX           PD          OC          AREA: __________</t>
  </si>
  <si>
    <t>VENDOR CODE:  __  __  __  __  __  ( __ )</t>
  </si>
  <si>
    <t>DELIVERY DATE:  __  __     __  __     __  __</t>
  </si>
  <si>
    <t>TERMS: __________</t>
  </si>
  <si>
    <t>NUMBER _________________________________________________</t>
  </si>
  <si>
    <t>NAME: ______________________________________________________________________________</t>
  </si>
  <si>
    <t>REC IND : ________</t>
  </si>
  <si>
    <t>STATUS:           P2          P1           HOLD</t>
  </si>
  <si>
    <t>ITEM COUNT</t>
  </si>
  <si>
    <t>PAGE</t>
  </si>
  <si>
    <t>INITIAL_________________________</t>
  </si>
  <si>
    <t>DATE: _________________________</t>
  </si>
  <si>
    <t>BUYER CODE: __  __                      DATE: _____________________________        BID ID: __  __  __  __  __  __  __  __  __</t>
  </si>
  <si>
    <t>_______________________________</t>
  </si>
  <si>
    <t>Step 6</t>
  </si>
  <si>
    <t>TOTAL EQUIPMENT COST</t>
  </si>
  <si>
    <t>EQUIPMENT FUNDING INFORMATION</t>
  </si>
  <si>
    <t>Step 5</t>
  </si>
  <si>
    <t>E-MAIL ADDRESS OF INDIVIDUAL AUTHORIZING THIS PURCHASE</t>
  </si>
  <si>
    <r>
      <t xml:space="preserve">TEXT &amp; PICTURE MESSAGING PLANS </t>
    </r>
    <r>
      <rPr>
        <b/>
        <sz val="10"/>
        <color indexed="13"/>
        <rFont val="Arial"/>
        <family val="2"/>
      </rPr>
      <t>(OPTIONAL)</t>
    </r>
  </si>
  <si>
    <t>Title</t>
  </si>
  <si>
    <t>TELEPHONE NUMBER</t>
  </si>
  <si>
    <t>JOB TICKET</t>
  </si>
  <si>
    <t>EQUIPMENT TYPE</t>
  </si>
  <si>
    <t>EQUIPMENT TYPE CODE</t>
  </si>
  <si>
    <t>DATE EQUIPMENT PICKED UP</t>
  </si>
  <si>
    <t>REQUISITION NUMBER</t>
  </si>
  <si>
    <t>PO NUMBER</t>
  </si>
  <si>
    <t>PLAN NUMBER</t>
  </si>
  <si>
    <t>CONTACT  PERSON:</t>
  </si>
  <si>
    <t>CONTACT  TEL. NO.:</t>
  </si>
  <si>
    <t>Step 7</t>
  </si>
  <si>
    <t xml:space="preserve">Save a copy of this document to a directory on your PC. </t>
  </si>
  <si>
    <r>
      <t xml:space="preserve">E-mail the completed document to the Cellular Unit at </t>
    </r>
    <r>
      <rPr>
        <b/>
        <u/>
        <sz val="12"/>
        <color indexed="12"/>
        <rFont val="Arial"/>
        <family val="2"/>
      </rPr>
      <t>CellularUnit@lausd.net</t>
    </r>
  </si>
  <si>
    <t xml:space="preserve">EQUIPMENT RECEIPT </t>
  </si>
  <si>
    <t>Your signature acknowledges receipt of the following:</t>
  </si>
  <si>
    <t>Location:</t>
  </si>
  <si>
    <t>Loc Code:</t>
  </si>
  <si>
    <t>Received by: (Print)</t>
  </si>
  <si>
    <t>Signature:</t>
  </si>
  <si>
    <t>Employee Number:</t>
  </si>
  <si>
    <t>Date:</t>
  </si>
  <si>
    <t>Issued By:</t>
  </si>
  <si>
    <t>CELL PHONE TYPE</t>
  </si>
  <si>
    <t>TEXT &amp; PICTURE MESSAGING PLANS</t>
  </si>
  <si>
    <t>CELLULAR USER INFORMATION</t>
  </si>
  <si>
    <t>PRODUCT DESCRIPTION</t>
  </si>
  <si>
    <t>TELEPHONE NUMBER ASSIGNED</t>
  </si>
  <si>
    <t>LAUSD TELECOMMUNICATIONS BRANCH</t>
  </si>
  <si>
    <t>CELLULAR UNIT</t>
  </si>
  <si>
    <t>FAX</t>
  </si>
  <si>
    <t>FROM:</t>
  </si>
  <si>
    <t>PAGES:</t>
  </si>
  <si>
    <t>DEPARTMENT NAME:</t>
  </si>
  <si>
    <t>CELL PHONE MODEL</t>
  </si>
  <si>
    <t>EXISTING TELEPHONE NUMBER</t>
  </si>
  <si>
    <t xml:space="preserve">FAX: </t>
  </si>
  <si>
    <t>TO:</t>
  </si>
  <si>
    <t>CONTACT'S EMPLOYEE #:</t>
  </si>
  <si>
    <r>
      <t>RESP AREA:</t>
    </r>
    <r>
      <rPr>
        <b/>
        <sz val="14"/>
        <rFont val="Arial"/>
        <family val="2"/>
      </rPr>
      <t xml:space="preserve"> 06A</t>
    </r>
  </si>
  <si>
    <t>DEL DATE:</t>
  </si>
  <si>
    <t>ACCESSORIES</t>
  </si>
  <si>
    <t>PURCHASE ORDER #:</t>
  </si>
  <si>
    <t>PO#:</t>
  </si>
  <si>
    <t>ITD USE ONLY</t>
  </si>
  <si>
    <t xml:space="preserve">RE: </t>
  </si>
  <si>
    <t>USER LAST NAME</t>
  </si>
  <si>
    <t>USER FIRST NAME</t>
  </si>
  <si>
    <t xml:space="preserve">, </t>
  </si>
  <si>
    <t>AUTHORIZOR:</t>
  </si>
  <si>
    <t>USER EMPLOYEE NUMBER</t>
  </si>
  <si>
    <t xml:space="preserve">An e-mail to confirm that the order was received by the Cellular Unit will be sent back to the address of the requester, and to the address of the authorizing individual.  The Cellular Unit will convert this order request into a Purchase Order.  After the PO has been created, an order will be placed with Verizon Wireless.  The equipment ordered will be available for pick up at the Cellular Unit approximately three weeks after this form has been returned and the funding lines have been verified.  All issues related to the funding lines provided are the requesting location's responsibility to correct.        </t>
  </si>
  <si>
    <t>MONTHLY PLAN COST</t>
  </si>
  <si>
    <t xml:space="preserve"> </t>
  </si>
  <si>
    <t>VLOOKUP CELL PLANS</t>
  </si>
  <si>
    <t>VLOOKUP CELL PLAN COST</t>
  </si>
  <si>
    <t>Proceed to the User Information tab and enter the required information for each user.  Funding to cover the monthly service plan for the entire fiscal year is required.  The amount that will be encumbered for each plan can be found in the "Estimated Encumbrance for Remaining Fiscal Year" column.  Be sure that the funding line provided has adequate funds to cover this amount.  If the order is for a replacement phone, the existing funding line for that service will be used.</t>
  </si>
  <si>
    <t>5000 Messages</t>
  </si>
  <si>
    <t>Contact Name:</t>
  </si>
  <si>
    <t>Contact Tel:</t>
  </si>
  <si>
    <t>TETHERING</t>
  </si>
  <si>
    <t>SAP</t>
  </si>
  <si>
    <t>FUNCTIONAL AREA</t>
  </si>
  <si>
    <t>COST CENTER</t>
  </si>
  <si>
    <t>INTERNAL ORDER</t>
  </si>
  <si>
    <t>WBS</t>
  </si>
  <si>
    <t>GL ACCOUNT</t>
  </si>
  <si>
    <t>590001</t>
  </si>
  <si>
    <t xml:space="preserve">DEL BLDG/RM:   </t>
  </si>
  <si>
    <t>Return Policies:</t>
  </si>
  <si>
    <t>REQUESTED BY:</t>
  </si>
  <si>
    <t>PHONE:</t>
  </si>
  <si>
    <t>TEL:</t>
  </si>
  <si>
    <t>(949) 286-8517</t>
  </si>
  <si>
    <t>VZW/ACE ORDER NUMBER</t>
  </si>
  <si>
    <t>NAME OF DIRECTOR/PRINCIPAL/HEAD ADMINISTRATOR AUTHORIZING THIS PURCHASE</t>
  </si>
  <si>
    <t>COST CENTER:</t>
  </si>
  <si>
    <t>BILLING ACCOUNT NUMBER:</t>
  </si>
  <si>
    <t>861341086-00001</t>
  </si>
  <si>
    <t>SO CAL EDUCATION GROUP/VERIZON WIRELESS</t>
  </si>
  <si>
    <t>EMPLOYEE NUMBER OF INDIVIDUAL AUTHORIZING THIS PURCHASE</t>
  </si>
  <si>
    <t>EQUIPMENT DELIVERY DATE FROM VERIZON</t>
  </si>
  <si>
    <t>500 Messages</t>
  </si>
  <si>
    <t>EXPLANATION OF REQUIREMENT FOR CELLULAR SERVICE</t>
  </si>
  <si>
    <r>
      <t xml:space="preserve">TETHERING/HOTSPOT                        </t>
    </r>
    <r>
      <rPr>
        <b/>
        <sz val="10"/>
        <color indexed="13"/>
        <rFont val="Arial"/>
        <family val="2"/>
      </rPr>
      <t>(SELECT OPTION)</t>
    </r>
  </si>
  <si>
    <t>HOTSPOT</t>
  </si>
  <si>
    <t>TETHERING &amp; HOTSPOT</t>
  </si>
  <si>
    <t>NONE</t>
  </si>
  <si>
    <t>TETHERING/HOTSPOT</t>
  </si>
  <si>
    <t xml:space="preserve">iPhone 4 32 GB Home Charger </t>
  </si>
  <si>
    <t>iPhone 4 32 GB Vehicle Charger</t>
  </si>
  <si>
    <t>iPhone 4 32 GB Plastic Holster</t>
  </si>
  <si>
    <t>iPhone 4 32 GB Bluetooth Headset VBT3050</t>
  </si>
  <si>
    <t>LOS ANGELES , CA. 90017</t>
  </si>
  <si>
    <t>(213) 241-0505</t>
  </si>
  <si>
    <t>Step 8</t>
  </si>
  <si>
    <t>Location Name:</t>
  </si>
  <si>
    <t>Location Code:</t>
  </si>
  <si>
    <t>Requester Name:</t>
  </si>
  <si>
    <t>Requester Phone:</t>
  </si>
  <si>
    <t>Requester ID:</t>
  </si>
  <si>
    <t xml:space="preserve">     ___________________________________</t>
  </si>
  <si>
    <t>___________________________________</t>
  </si>
  <si>
    <t xml:space="preserve">     Signature</t>
  </si>
  <si>
    <t>Signature</t>
  </si>
  <si>
    <t xml:space="preserve"># of Approvals Requested: </t>
  </si>
  <si>
    <t xml:space="preserve">     _______________</t>
  </si>
  <si>
    <t>_______________</t>
  </si>
  <si>
    <t xml:space="preserve">     Date</t>
  </si>
  <si>
    <t>Date</t>
  </si>
  <si>
    <t>FOR OFFICIAL USE ONLY</t>
  </si>
  <si>
    <t>#</t>
  </si>
  <si>
    <t>First Name</t>
  </si>
  <si>
    <t>Last Name</t>
  </si>
  <si>
    <t>Employee ID</t>
  </si>
  <si>
    <t>Model of Phone</t>
  </si>
  <si>
    <t>Calling Plan</t>
  </si>
  <si>
    <t>Text Messaging</t>
  </si>
  <si>
    <t>Approval</t>
  </si>
  <si>
    <t>Y</t>
  </si>
  <si>
    <t>N</t>
  </si>
  <si>
    <t>JUSTIFICATION:</t>
  </si>
  <si>
    <t>DATA PLAN</t>
  </si>
  <si>
    <t xml:space="preserve">Select the plan below for each wireless device ordered. </t>
  </si>
  <si>
    <t>iPad Broadband</t>
  </si>
  <si>
    <t>Monthly Limit</t>
  </si>
  <si>
    <t>Additional Cost Per GB after Limit</t>
  </si>
  <si>
    <t>iPad-5GB</t>
  </si>
  <si>
    <t>iPad-10GB</t>
  </si>
  <si>
    <t xml:space="preserve">3G National 5GB </t>
  </si>
  <si>
    <t xml:space="preserve"> (LIST USER INFORMATION FOR EACH TABLET ORDERED)</t>
  </si>
  <si>
    <t>SUB              TOTAL</t>
  </si>
  <si>
    <t>OPTIONAL ACCESSORIES</t>
  </si>
  <si>
    <t>iPad 2 Smart Covers - Poly - Gray</t>
  </si>
  <si>
    <t>CA Electronic Waste Fee</t>
  </si>
  <si>
    <t>Equipment can be returned on or before the date below for a full refund.  Equipment being returned must be in its original packaging with all accessories and materials included.</t>
  </si>
  <si>
    <t>Defective equipment returned on or before the date below will be replaced with new equipment.  After that date the replacement equipment will be refurbished.</t>
  </si>
  <si>
    <r>
      <t xml:space="preserve">SHIP TO:    </t>
    </r>
    <r>
      <rPr>
        <b/>
        <sz val="14"/>
        <color indexed="8"/>
        <rFont val="Arial"/>
        <family val="2"/>
      </rPr>
      <t>06A</t>
    </r>
  </si>
  <si>
    <r>
      <t xml:space="preserve">BILL TO:    </t>
    </r>
    <r>
      <rPr>
        <b/>
        <sz val="14"/>
        <color indexed="8"/>
        <rFont val="Arial"/>
        <family val="2"/>
      </rPr>
      <t>06A</t>
    </r>
  </si>
  <si>
    <t xml:space="preserve">3G National 2GB </t>
  </si>
  <si>
    <t>iPad-2GB</t>
  </si>
  <si>
    <r>
      <t>MODEL OF TABLET ORDERED</t>
    </r>
    <r>
      <rPr>
        <sz val="10"/>
        <color indexed="16"/>
        <rFont val="Arial"/>
        <family val="2"/>
      </rPr>
      <t/>
    </r>
  </si>
  <si>
    <t>9.7" Retina display w/ Multi-Touch (Fingerprint resistant)</t>
  </si>
  <si>
    <t>iPad BROADBAND PLAN</t>
  </si>
  <si>
    <t>Unlimited</t>
  </si>
  <si>
    <t>None</t>
  </si>
  <si>
    <t>Unlimted</t>
  </si>
  <si>
    <t>iPad mini High Gloss Silicone Cover</t>
  </si>
  <si>
    <t>Vehicle Power Charger</t>
  </si>
  <si>
    <r>
      <t xml:space="preserve">FAX:   </t>
    </r>
    <r>
      <rPr>
        <b/>
        <sz val="14"/>
        <color indexed="8"/>
        <rFont val="Arial"/>
        <family val="2"/>
      </rPr>
      <t>(213)  241 - 3908</t>
    </r>
  </si>
  <si>
    <t>Belkin Pleated Tablet Sleve w/Pocket</t>
  </si>
  <si>
    <r>
      <t>RES ORG:</t>
    </r>
    <r>
      <rPr>
        <b/>
        <sz val="10"/>
        <rFont val="Arial"/>
        <family val="2"/>
      </rPr>
      <t xml:space="preserve"> </t>
    </r>
    <r>
      <rPr>
        <b/>
        <sz val="16"/>
        <rFont val="Arial"/>
        <family val="2"/>
      </rPr>
      <t>1004401</t>
    </r>
  </si>
  <si>
    <t>INTERNAL ORDER/WBS ELEM</t>
  </si>
  <si>
    <t>PRODUCT CATEGORY ID#</t>
  </si>
  <si>
    <t>SAP ACCOUNT STRING</t>
  </si>
  <si>
    <t>INTERNAL ORDER/ WBS ELEMENT</t>
  </si>
  <si>
    <t>SAP FUNDING LINE</t>
  </si>
  <si>
    <t>Rapid Wall Charger with 6 Ft Cable Micro USB</t>
  </si>
  <si>
    <t>iPad 3 Smart Covers - Poly - Gray</t>
  </si>
  <si>
    <t xml:space="preserve">iPad 3 2.1 Amp Vehicle Power Charger </t>
  </si>
  <si>
    <t xml:space="preserve">iPad 2 2.1 Amp Vehicle Power Charger </t>
  </si>
  <si>
    <t>4G LTE (or 3G CDMA EV-DO) + Wi-Fi, A7 chip with 64-bit architecture and M7 motion coprocessor, Built-in speaker
5MP iSight and FaceTime cameras</t>
  </si>
  <si>
    <t>Weight: 1.05 pounds (478 g)</t>
  </si>
  <si>
    <t>iPad air High Gloss Silicone Cover</t>
  </si>
  <si>
    <t xml:space="preserve">iPad air 2.1 Amp Vehicle Power Charger </t>
  </si>
  <si>
    <t xml:space="preserve">iPad mini 2.1 Amp Vehicle Power Charger </t>
  </si>
  <si>
    <t>iPad air 2 Smart Covers</t>
  </si>
  <si>
    <t>iPad Air 2 16 GB</t>
  </si>
  <si>
    <t>iPad Air 2 64 GB</t>
  </si>
  <si>
    <t>4G LTE Wi-Fi dual, A9X chip w/64 bit Architecture and M9 Coprocessor, Bluetooth 4.2, Built-in Microphone, iOS9</t>
  </si>
  <si>
    <t>Battery: Up to 10 hrs Using on Wi-Fi</t>
  </si>
  <si>
    <t>12MP iSight &amp; 5MP FaceTime HD Cameras</t>
  </si>
  <si>
    <t>Tax</t>
  </si>
  <si>
    <t>Item cost</t>
  </si>
  <si>
    <t>WO-</t>
  </si>
  <si>
    <t>REQ NO.</t>
  </si>
  <si>
    <t>IT SUPPORT SERVICES</t>
  </si>
  <si>
    <t>333 S. BEAUDRY AV. 10TH FLOOR</t>
  </si>
  <si>
    <t>Work Order#</t>
  </si>
  <si>
    <t>WORK ORDER#</t>
  </si>
  <si>
    <t>(213) 241-2229</t>
  </si>
  <si>
    <t>Sales Tax on iPad® Pro 9.7 (32GB) Accessories (Tax code ST0)  Total Cost $</t>
  </si>
  <si>
    <t>Discount Amount on iPad Air 2 16 GB</t>
  </si>
  <si>
    <t>Sales Tax on iPad Air 2 16 GB (Tax code ST0)  Total Cost $0.00</t>
  </si>
  <si>
    <t>Sales Tax on iPad Air 2 16 GB Accessories (Tax code ST0)  Total Cost $</t>
  </si>
  <si>
    <t>Tax Rate</t>
  </si>
  <si>
    <t>Discount Amount on iPad® Pro 9.7 (256GB)</t>
  </si>
  <si>
    <t>iPad® Pro 9.7 (256GB) (Retail Price $929.99) (Disc $150.00)</t>
  </si>
  <si>
    <t>Surface 3 Pen</t>
  </si>
  <si>
    <t>Surface 3 Type Cover/Keyboard</t>
  </si>
  <si>
    <t>Samsung Tab S2 Cover/Keyboard</t>
  </si>
  <si>
    <t xml:space="preserve">Sales Tax on Accessories (Tax code ST0)  </t>
  </si>
  <si>
    <t xml:space="preserve">iPad Air 2 128 GB </t>
  </si>
  <si>
    <t>4G LTE + Wi-Fi, Windows 8.1 Pro OS, Quad Core Intel Atom x7-Z8700 processor, 3 MP front camera and 8 MP Rear Facing camera with autofocus, Mobile Hotspot up 10 devices</t>
  </si>
  <si>
    <r>
      <t xml:space="preserve">10.8" HD Plus display, (1920 X 1280 resolution)
USB 3.0 and microSD card reader up to 128GB and HD video out ports 
</t>
    </r>
    <r>
      <rPr>
        <b/>
        <i/>
        <sz val="10"/>
        <color indexed="63"/>
        <rFont val="Arial"/>
        <family val="2"/>
      </rPr>
      <t>(Not Compatible with International Travel)</t>
    </r>
  </si>
  <si>
    <t>Browsing over 4G approx. 9 hrs.</t>
  </si>
  <si>
    <t>9-10 Hrs. battery life for video playback
 Dimensions 10.52" (H) x 7.36" (W) and  0.34" thin</t>
  </si>
  <si>
    <t>Weight: 15.68 oz.   Dimension: 9.4"(H)x6.6"(W)x0.24"(D)</t>
  </si>
  <si>
    <t>Vehicle Power Charger (9 ft.)</t>
  </si>
  <si>
    <t>Charge time approx. 6 hrs.
Standby Up to 30 Days</t>
  </si>
  <si>
    <t>If assistance is required, please contact the Cellular Unit at 213 241-0505 (option 5).</t>
  </si>
  <si>
    <r>
      <t xml:space="preserve">CURRENT CELL PHONE NUMBER
</t>
    </r>
    <r>
      <rPr>
        <b/>
        <sz val="10"/>
        <color indexed="13"/>
        <rFont val="Arial"/>
        <family val="2"/>
      </rPr>
      <t>(IF REPLACEMENT)</t>
    </r>
  </si>
  <si>
    <t>0097399</t>
  </si>
  <si>
    <t>10.5" LED-backlit Widescreen Multi-Touch Display, Fingerprint resistant</t>
  </si>
  <si>
    <t xml:space="preserve">
Retail $429.99 (less discount $150)</t>
  </si>
  <si>
    <t xml:space="preserve">
Retail $529.99 (less discount $150)</t>
  </si>
  <si>
    <t xml:space="preserve">
Retail $629.99 (less discount $150)</t>
  </si>
  <si>
    <t>VENDOR CODE:</t>
  </si>
  <si>
    <t xml:space="preserve">NAME: </t>
  </si>
  <si>
    <t>VERIZON WIRELESS</t>
  </si>
  <si>
    <t>ADDRESS:</t>
  </si>
  <si>
    <t>RESP PERSON:</t>
  </si>
  <si>
    <t>DAPHNE CONGDON</t>
  </si>
  <si>
    <t>CONTACT:</t>
  </si>
  <si>
    <t>COMMENTS:</t>
  </si>
  <si>
    <t xml:space="preserve">The ITD Support Services Cellular Unit is located at 333 S. Beaudry Av 10th Flr.  
All cell phone orders will need to be picked up at this location.  </t>
  </si>
  <si>
    <t xml:space="preserve"> GB   
(Retail $1,299.99, discount $100)</t>
  </si>
  <si>
    <t>iPad Pro</t>
  </si>
  <si>
    <t>iPad Covers</t>
  </si>
  <si>
    <t>Microsoft Surface 3 128 GB 
(Retail $649.99, less discount $100)</t>
  </si>
  <si>
    <t>Additional Charging cord USB-A to USB-C</t>
  </si>
  <si>
    <t>22.9 days Standby Time, 20 hrs Usage Time
Dimensions 9.81" (H) x 6.47" (W)</t>
  </si>
  <si>
    <t>Weight: 17.04 oz.</t>
  </si>
  <si>
    <t>Weight: 21.92 oz</t>
  </si>
  <si>
    <t>Samsung Galaxy Tab S4  64 GB
(Retail $729.99, less discount $100)</t>
  </si>
  <si>
    <t>10.5" Super AMOLED display, (2056 x 1600 resolution)
64 GB buildt-in memory, MicroSD up to 512 GB (sold sepparately)</t>
  </si>
  <si>
    <t>4G LTE + Wi-Fi, Android Oreo (8.1),
13 MP Rear Camera, 8 MP Front Camera</t>
  </si>
  <si>
    <t>PO BOX 660108</t>
  </si>
  <si>
    <t>75266-0108</t>
  </si>
  <si>
    <t>DALLAS</t>
  </si>
  <si>
    <t>TX</t>
  </si>
  <si>
    <t>Ext</t>
  </si>
  <si>
    <t>Unlimited Mobile Broadband 4G</t>
  </si>
  <si>
    <t>Angelica Rodriguez</t>
  </si>
  <si>
    <t>Marlene Azarov</t>
  </si>
  <si>
    <t>213-241-0471</t>
  </si>
  <si>
    <t>213-241-0611</t>
  </si>
  <si>
    <t>Judith Cruz</t>
  </si>
  <si>
    <t xml:space="preserve">Vehicle Power Charger </t>
  </si>
  <si>
    <t>iPad Pro 256GB (Black)</t>
  </si>
  <si>
    <t>iPad Pro 256GB (Silver)</t>
  </si>
  <si>
    <t>iPad Mini 64GB (Black)</t>
  </si>
  <si>
    <t>iPad Mini 64GB (Silver)</t>
  </si>
  <si>
    <t>iPad Mini 64GB (Gold)</t>
  </si>
  <si>
    <t xml:space="preserve">FEATURES </t>
  </si>
  <si>
    <t>-</t>
  </si>
  <si>
    <t>Total Item Cost</t>
  </si>
  <si>
    <t>Delivery</t>
  </si>
  <si>
    <t>Total</t>
  </si>
  <si>
    <t>Blank2</t>
  </si>
  <si>
    <t>Blank3</t>
  </si>
  <si>
    <t>Blank4</t>
  </si>
  <si>
    <t>Please only send when a new job classification has been established.</t>
  </si>
  <si>
    <t>IMEI</t>
  </si>
  <si>
    <t>iPad Pro 128GB silver</t>
  </si>
  <si>
    <t>Column1</t>
  </si>
  <si>
    <t>Yanal Shuqom</t>
  </si>
  <si>
    <t>949-556-5187</t>
  </si>
  <si>
    <t xml:space="preserve">Request for Expections tab is used when it is for a new line of service for an employee in a new job classification.  If a previous line was established and this is to replace an employee previously issued a device the only signature required is from the Director.  </t>
  </si>
  <si>
    <t>End of Fiscal Year</t>
  </si>
  <si>
    <t>Today</t>
  </si>
  <si>
    <t>Months Remaining</t>
  </si>
  <si>
    <t xml:space="preserve">Apple iPad Pro 11-inch (M4) 256GB </t>
  </si>
  <si>
    <t xml:space="preserve">Apple iPad Pro 13-inch (M4) 256GB </t>
  </si>
  <si>
    <t>Apple iPad Pro 13-inch (M4) 256GB  
(Retail $1,499.99, less discount $100)</t>
  </si>
  <si>
    <t>Apple iPad Pro 11-inch (M4) 256GB 
(Retail $1,199.99, less discount $100)</t>
  </si>
  <si>
    <t>iPad Pro 13-inch (M4) 256GB -Black</t>
  </si>
  <si>
    <t>iPad Pro 11-inch (M4) 256GB -Black</t>
  </si>
  <si>
    <t>Apple M4 chip - iPadOS 17- 5G Nationwide
Landscape 12MP Ultra-Wide front camera
Up to 10 hours of surfing the web on Wi-Fi or watching video
W:1.28lb L:8.48” H: 11.09” D:0.20”</t>
  </si>
  <si>
    <t>Apple M4 chip - iPadOS 17- 5G Nationwide
Landscape 12MP Ultra-Wide front camera
Up to 10 hours of surfing the web on Wi-Fi or watching video
W:0.98lb L:6.99” H:9.83” D:0.21”</t>
  </si>
  <si>
    <t>ORDER FORM FOR Apple iPad Pro</t>
  </si>
  <si>
    <t>This form is required to initiate an order for new LTE Data service.</t>
  </si>
  <si>
    <t>Using the information on the Data Plan tab, determine the plan that best meets the requirements of each user.</t>
  </si>
  <si>
    <t xml:space="preserve">The form is comprised of five individual tabs:  Instructions, Data Plans, Device Equipment, Equipment Funding, and User Information.  </t>
  </si>
  <si>
    <t xml:space="preserve">On the Device Equipment tab, choose the mobile device, and any accessories for each user.Enter the quantity or each item to be ordered in the Quantity field.  See below for the total cost for the equipment ordered. </t>
  </si>
  <si>
    <t>After the Device Equipment tab has been completed, move to the Equipment Funding tab.  Enter the funding  line that will be used to order the equipment.  The total amount for the equipment ordered is shown on this tab.  Be sure that the funding line has adequate funds to cover the cost, and that the object code is open.  Enter the name, title, and e-mail address of the individual who is authorizing the use of the funding line.  Enter a brief explanation as to the requirement for the data service.  Refer to Bulletin 1612.4 Acquisition and Usage of Cellular Telephone and Wireless Broadband Air Cards.</t>
  </si>
  <si>
    <t>Verify that the quantities entered on the Device Equipment tab, and that the data entered on the Equipment Funding tab, and the User Information tab are accurate.</t>
  </si>
  <si>
    <t>4G/5G Mobile Broadband Unlimited + DTL - 25GB</t>
  </si>
  <si>
    <t>4G/5G Mobile Broadband Unlimited DATA PLAN</t>
  </si>
  <si>
    <t>ESTIMATED ENCUMBRANCE FOR FY24-25</t>
  </si>
  <si>
    <t>Smart Folio for iPad Pro 13-inch (M4)</t>
  </si>
  <si>
    <t>Pencil Pro</t>
  </si>
  <si>
    <t>Magic Keyboard for iPad Pro 13-inch (M4)</t>
  </si>
  <si>
    <t>Smart Folio for iPad Pro 11-inch (M4)</t>
  </si>
  <si>
    <t>Magic Keyboard for iPad Pro 11-inch (M4)</t>
  </si>
  <si>
    <r>
      <t xml:space="preserve">BUDGET FY:  </t>
    </r>
    <r>
      <rPr>
        <b/>
        <sz val="14"/>
        <rFont val="Arial"/>
        <family val="2"/>
      </rPr>
      <t>2024-2025</t>
    </r>
  </si>
  <si>
    <t>OPTIONAL ACCESSORIES for iPad Pro 13-inch (M4)</t>
  </si>
  <si>
    <t>OPTIONAL ACCESSORIES for iPad Pro 11-inch (M4)</t>
  </si>
  <si>
    <t>CONTACT: ________________________________</t>
  </si>
  <si>
    <t xml:space="preserve">COMMENTS:  __  __  __  __  __  __  __  __  __  __  __  _  __   </t>
  </si>
  <si>
    <r>
      <t>CONF ORDER: ______          FOB: ______                             CONTRACT/PA#: __</t>
    </r>
    <r>
      <rPr>
        <u/>
        <sz val="11"/>
        <rFont val="Arial"/>
        <family val="2"/>
      </rPr>
      <t>44000012608</t>
    </r>
    <r>
      <rPr>
        <sz val="11"/>
        <rFont val="Arial"/>
        <family val="2"/>
      </rPr>
      <t xml:space="preserve">  __  _ __  __  __  __  </t>
    </r>
  </si>
  <si>
    <t>INFORMATION TECHNOLOGY SERVICES</t>
  </si>
  <si>
    <t xml:space="preserve">Cabinet Member/Region Superintendent </t>
  </si>
  <si>
    <t>Please have your Cabinet Member or Region Superintendent sign before submitting to the Cellular Unit for processing.</t>
  </si>
  <si>
    <t xml:space="preserve">Senior Advisor to the Superintendent </t>
  </si>
  <si>
    <t>Jaime Torrens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</si>
</sst>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lt;=9999999]###\-####;\(###\)\ ###\-####"/>
  </numFmts>
  <fonts count="75">
    <font>
      <sz val="10"/>
      <name val="Arial"/>
    </font>
    <font>
      <sz val="10"/>
      <name val="Arial"/>
      <family val="2"/>
    </font>
    <font>
      <sz val="8"/>
      <name val="Arial"/>
      <family val="2"/>
    </font>
    <font>
      <b/>
      <sz val="10"/>
      <name val="Arial"/>
      <family val="2"/>
    </font>
    <font>
      <sz val="10"/>
      <name val="Arial"/>
      <family val="2"/>
    </font>
    <font>
      <sz val="10"/>
      <color indexed="8"/>
      <name val="Arial"/>
      <family val="2"/>
    </font>
    <font>
      <b/>
      <sz val="10"/>
      <color indexed="63"/>
      <name val="Arial"/>
      <family val="2"/>
    </font>
    <font>
      <b/>
      <sz val="12"/>
      <color indexed="10"/>
      <name val="Arial"/>
      <family val="2"/>
    </font>
    <font>
      <b/>
      <sz val="16"/>
      <name val="Arial"/>
      <family val="2"/>
    </font>
    <font>
      <i/>
      <sz val="14"/>
      <name val="Clarendon"/>
      <family val="1"/>
    </font>
    <font>
      <b/>
      <sz val="20"/>
      <name val="Arial"/>
      <family val="2"/>
    </font>
    <font>
      <b/>
      <sz val="10"/>
      <color indexed="10"/>
      <name val="Arial"/>
      <family val="2"/>
    </font>
    <font>
      <sz val="10"/>
      <color indexed="16"/>
      <name val="Arial"/>
      <family val="2"/>
    </font>
    <font>
      <b/>
      <sz val="12"/>
      <name val="Arial"/>
      <family val="2"/>
    </font>
    <font>
      <b/>
      <sz val="10.5"/>
      <name val="Arial"/>
      <family val="2"/>
    </font>
    <font>
      <b/>
      <sz val="10.5"/>
      <color indexed="13"/>
      <name val="Arial"/>
      <family val="2"/>
    </font>
    <font>
      <b/>
      <sz val="18"/>
      <name val="Arial"/>
      <family val="2"/>
    </font>
    <font>
      <u/>
      <sz val="10"/>
      <color indexed="12"/>
      <name val="Arial"/>
      <family val="2"/>
    </font>
    <font>
      <b/>
      <sz val="14"/>
      <name val="Arial"/>
      <family val="2"/>
    </font>
    <font>
      <b/>
      <u/>
      <sz val="12"/>
      <color indexed="12"/>
      <name val="Arial"/>
      <family val="2"/>
    </font>
    <font>
      <sz val="12"/>
      <name val="Arial"/>
      <family val="2"/>
    </font>
    <font>
      <sz val="10"/>
      <color indexed="57"/>
      <name val="Arial"/>
      <family val="2"/>
    </font>
    <font>
      <b/>
      <sz val="10"/>
      <color indexed="13"/>
      <name val="Arial"/>
      <family val="2"/>
    </font>
    <font>
      <sz val="10"/>
      <name val="Arial"/>
      <family val="2"/>
    </font>
    <font>
      <b/>
      <sz val="12"/>
      <color indexed="8"/>
      <name val="Arial"/>
      <family val="2"/>
    </font>
    <font>
      <b/>
      <sz val="12"/>
      <name val="Arial"/>
      <family val="2"/>
    </font>
    <font>
      <b/>
      <sz val="14"/>
      <color indexed="8"/>
      <name val="Arial"/>
      <family val="2"/>
    </font>
    <font>
      <b/>
      <sz val="16"/>
      <color indexed="10"/>
      <name val="Arial"/>
      <family val="2"/>
    </font>
    <font>
      <b/>
      <i/>
      <sz val="16"/>
      <color indexed="10"/>
      <name val="Arial"/>
      <family val="2"/>
    </font>
    <font>
      <b/>
      <i/>
      <sz val="16"/>
      <color indexed="13"/>
      <name val="Arial"/>
      <family val="2"/>
    </font>
    <font>
      <b/>
      <i/>
      <sz val="14"/>
      <color indexed="10"/>
      <name val="Arial"/>
      <family val="2"/>
    </font>
    <font>
      <b/>
      <sz val="12"/>
      <color indexed="13"/>
      <name val="Arial"/>
      <family val="2"/>
    </font>
    <font>
      <b/>
      <sz val="9"/>
      <name val="Arial"/>
      <family val="2"/>
    </font>
    <font>
      <b/>
      <sz val="11"/>
      <name val="Arial"/>
      <family val="2"/>
    </font>
    <font>
      <b/>
      <i/>
      <sz val="16"/>
      <name val="Arial"/>
      <family val="2"/>
    </font>
    <font>
      <sz val="10"/>
      <color indexed="63"/>
      <name val="Verdana"/>
      <family val="2"/>
    </font>
    <font>
      <b/>
      <i/>
      <sz val="10"/>
      <color indexed="15"/>
      <name val="Arial"/>
      <family val="2"/>
    </font>
    <font>
      <strike/>
      <sz val="10"/>
      <color indexed="8"/>
      <name val="Arial"/>
      <family val="2"/>
    </font>
    <font>
      <strike/>
      <sz val="10"/>
      <name val="Arial"/>
      <family val="2"/>
    </font>
    <font>
      <b/>
      <u/>
      <sz val="12"/>
      <name val="Arial"/>
      <family val="2"/>
    </font>
    <font>
      <b/>
      <i/>
      <sz val="14"/>
      <color indexed="8"/>
      <name val="Clarendon"/>
    </font>
    <font>
      <b/>
      <i/>
      <sz val="10"/>
      <color indexed="63"/>
      <name val="Arial"/>
      <family val="2"/>
    </font>
    <font>
      <sz val="12"/>
      <color indexed="8"/>
      <name val="Arial"/>
      <family val="2"/>
    </font>
    <font>
      <b/>
      <sz val="12"/>
      <color rgb="FFFF0000"/>
      <name val="Arial"/>
      <family val="2"/>
    </font>
    <font>
      <b/>
      <i/>
      <sz val="11"/>
      <color theme="1"/>
      <name val="Arial"/>
      <family val="2"/>
    </font>
    <font>
      <b/>
      <sz val="11"/>
      <color theme="1"/>
      <name val="Arial"/>
      <family val="2"/>
    </font>
    <font>
      <b/>
      <u/>
      <sz val="10"/>
      <color theme="0"/>
      <name val="Arial"/>
      <family val="2"/>
    </font>
    <font>
      <b/>
      <i/>
      <sz val="10"/>
      <color theme="0"/>
      <name val="Arial"/>
      <family val="2"/>
    </font>
    <font>
      <b/>
      <i/>
      <u/>
      <sz val="10"/>
      <color theme="0"/>
      <name val="Arial"/>
      <family val="2"/>
    </font>
    <font>
      <sz val="10"/>
      <color theme="0"/>
      <name val="Arial"/>
      <family val="2"/>
    </font>
    <font>
      <sz val="10"/>
      <color theme="0" tint="-0.499984740745262"/>
      <name val="Arial"/>
      <family val="2"/>
    </font>
    <font>
      <b/>
      <sz val="14"/>
      <color theme="0" tint="-0.499984740745262"/>
      <name val="Arial"/>
      <family val="2"/>
    </font>
    <font>
      <b/>
      <sz val="12"/>
      <color theme="0" tint="-0.499984740745262"/>
      <name val="Arial"/>
      <family val="2"/>
    </font>
    <font>
      <b/>
      <sz val="12"/>
      <color theme="3" tint="0.59999389629810485"/>
      <name val="Arial"/>
      <family val="2"/>
    </font>
    <font>
      <b/>
      <sz val="12"/>
      <color rgb="FF92D050"/>
      <name val="Arial"/>
      <family val="2"/>
    </font>
    <font>
      <b/>
      <sz val="12"/>
      <color theme="7" tint="0.39997558519241921"/>
      <name val="Arial"/>
      <family val="2"/>
    </font>
    <font>
      <sz val="10"/>
      <color theme="2" tint="-0.499984740745262"/>
      <name val="Arial"/>
      <family val="2"/>
    </font>
    <font>
      <b/>
      <sz val="12"/>
      <color theme="2" tint="-0.499984740745262"/>
      <name val="Arial"/>
      <family val="2"/>
    </font>
    <font>
      <b/>
      <sz val="12"/>
      <color rgb="FFFFC000"/>
      <name val="Arial"/>
      <family val="2"/>
    </font>
    <font>
      <b/>
      <sz val="12"/>
      <color theme="9" tint="0.59999389629810485"/>
      <name val="Arial"/>
      <family val="2"/>
    </font>
    <font>
      <sz val="12"/>
      <color theme="0" tint="-0.499984740745262"/>
      <name val="Arial"/>
      <family val="2"/>
    </font>
    <font>
      <sz val="10"/>
      <color theme="1" tint="0.499984740745262"/>
      <name val="Arial"/>
      <family val="2"/>
    </font>
    <font>
      <sz val="8"/>
      <color rgb="FF333333"/>
      <name val="Arial"/>
      <family val="2"/>
    </font>
    <font>
      <b/>
      <sz val="16"/>
      <color theme="0" tint="-0.499984740745262"/>
      <name val="Arial"/>
      <family val="2"/>
    </font>
    <font>
      <b/>
      <sz val="12"/>
      <color rgb="FFFFFF00"/>
      <name val="Arial"/>
      <family val="2"/>
    </font>
    <font>
      <b/>
      <i/>
      <sz val="16"/>
      <color indexed="8"/>
      <name val="Calibri"/>
      <family val="2"/>
      <scheme val="minor"/>
    </font>
    <font>
      <b/>
      <sz val="9"/>
      <color rgb="FFFF0000"/>
      <name val="Arial"/>
      <family val="2"/>
    </font>
    <font>
      <b/>
      <sz val="9"/>
      <color indexed="63"/>
      <name val="Arial"/>
      <family val="2"/>
    </font>
    <font>
      <b/>
      <sz val="12"/>
      <color theme="0"/>
      <name val="Arial"/>
      <family val="2"/>
    </font>
    <font>
      <b/>
      <sz val="11"/>
      <color theme="0" tint="-0.499984740745262"/>
      <name val="Arial"/>
      <family val="2"/>
    </font>
    <font>
      <b/>
      <sz val="10"/>
      <color theme="0" tint="-0.499984740745262"/>
      <name val="Arial"/>
      <family val="2"/>
    </font>
    <font>
      <sz val="10"/>
      <color rgb="FFFF0000"/>
      <name val="Arial"/>
      <family val="2"/>
    </font>
    <font>
      <sz val="11"/>
      <name val="Arial"/>
      <family val="2"/>
    </font>
    <font>
      <u/>
      <sz val="11"/>
      <name val="Arial"/>
      <family val="2"/>
    </font>
    <font>
      <b/>
      <sz val="8"/>
      <color rgb="FFFF0000"/>
      <name val="Times New Roman"/>
      <family val="1"/>
    </font>
  </fonts>
  <fills count="2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57"/>
        <bgColor indexed="64"/>
      </patternFill>
    </fill>
    <fill>
      <patternFill patternType="solid">
        <fgColor indexed="43"/>
        <bgColor indexed="64"/>
      </patternFill>
    </fill>
    <fill>
      <patternFill patternType="solid">
        <fgColor indexed="47"/>
        <bgColor indexed="64"/>
      </patternFill>
    </fill>
    <fill>
      <patternFill patternType="solid">
        <fgColor indexed="48"/>
        <bgColor indexed="64"/>
      </patternFill>
    </fill>
    <fill>
      <patternFill patternType="solid">
        <fgColor indexed="41"/>
        <bgColor indexed="64"/>
      </patternFill>
    </fill>
    <fill>
      <patternFill patternType="solid">
        <fgColor indexed="40"/>
        <bgColor indexed="64"/>
      </patternFill>
    </fill>
    <fill>
      <patternFill patternType="solid">
        <fgColor rgb="FFFFFF99"/>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s>
  <borders count="125">
    <border>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right/>
      <top/>
      <bottom style="thin">
        <color indexed="64"/>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theme="1" tint="0.14999847407452621"/>
      </left>
      <right style="medium">
        <color indexed="64"/>
      </right>
      <top style="medium">
        <color theme="1" tint="0.14999847407452621"/>
      </top>
      <bottom style="medium">
        <color indexed="64"/>
      </bottom>
      <diagonal/>
    </border>
    <border>
      <left style="medium">
        <color indexed="64"/>
      </left>
      <right style="medium">
        <color indexed="64"/>
      </right>
      <top style="medium">
        <color theme="1" tint="0.14999847407452621"/>
      </top>
      <bottom/>
      <diagonal/>
    </border>
    <border>
      <left style="medium">
        <color indexed="64"/>
      </left>
      <right style="medium">
        <color indexed="64"/>
      </right>
      <top style="medium">
        <color theme="1" tint="0.14999847407452621"/>
      </top>
      <bottom style="medium">
        <color indexed="64"/>
      </bottom>
      <diagonal/>
    </border>
    <border>
      <left/>
      <right style="medium">
        <color theme="1" tint="0.14999847407452621"/>
      </right>
      <top style="medium">
        <color theme="1" tint="0.14999847407452621"/>
      </top>
      <bottom/>
      <diagonal/>
    </border>
    <border>
      <left style="medium">
        <color theme="1" tint="0.14999847407452621"/>
      </left>
      <right style="medium">
        <color indexed="64"/>
      </right>
      <top style="medium">
        <color indexed="64"/>
      </top>
      <bottom style="medium">
        <color theme="1" tint="0.14999847407452621"/>
      </bottom>
      <diagonal/>
    </border>
    <border>
      <left style="medium">
        <color indexed="64"/>
      </left>
      <right style="medium">
        <color indexed="64"/>
      </right>
      <top style="medium">
        <color indexed="64"/>
      </top>
      <bottom style="medium">
        <color theme="1" tint="0.14999847407452621"/>
      </bottom>
      <diagonal/>
    </border>
    <border>
      <left style="medium">
        <color indexed="64"/>
      </left>
      <right style="medium">
        <color theme="1" tint="0.14999847407452621"/>
      </right>
      <top style="medium">
        <color indexed="64"/>
      </top>
      <bottom style="medium">
        <color theme="1" tint="0.149998474074526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ck">
        <color rgb="FFC00000"/>
      </right>
      <top style="medium">
        <color indexed="64"/>
      </top>
      <bottom/>
      <diagonal/>
    </border>
    <border>
      <left/>
      <right style="thick">
        <color rgb="FFC00000"/>
      </right>
      <top/>
      <bottom style="medium">
        <color indexed="64"/>
      </bottom>
      <diagonal/>
    </border>
    <border>
      <left style="medium">
        <color indexed="64"/>
      </left>
      <right style="thick">
        <color rgb="FFC00000"/>
      </right>
      <top style="medium">
        <color indexed="64"/>
      </top>
      <bottom style="medium">
        <color indexed="64"/>
      </bottom>
      <diagonal/>
    </border>
    <border>
      <left style="thin">
        <color indexed="64"/>
      </left>
      <right style="thick">
        <color rgb="FFC00000"/>
      </right>
      <top/>
      <bottom style="thin">
        <color indexed="64"/>
      </bottom>
      <diagonal/>
    </border>
    <border>
      <left style="thin">
        <color indexed="64"/>
      </left>
      <right style="thick">
        <color rgb="FFC00000"/>
      </right>
      <top/>
      <bottom/>
      <diagonal/>
    </border>
    <border>
      <left style="thin">
        <color indexed="64"/>
      </left>
      <right style="thick">
        <color rgb="FFC00000"/>
      </right>
      <top style="medium">
        <color indexed="64"/>
      </top>
      <bottom style="thin">
        <color indexed="64"/>
      </bottom>
      <diagonal/>
    </border>
    <border>
      <left style="thin">
        <color indexed="64"/>
      </left>
      <right style="thick">
        <color rgb="FFC00000"/>
      </right>
      <top style="thin">
        <color indexed="64"/>
      </top>
      <bottom style="thin">
        <color indexed="64"/>
      </bottom>
      <diagonal/>
    </border>
    <border>
      <left style="thick">
        <color rgb="FFC00000"/>
      </left>
      <right style="medium">
        <color indexed="64"/>
      </right>
      <top style="thick">
        <color rgb="FFC00000"/>
      </top>
      <bottom style="medium">
        <color indexed="64"/>
      </bottom>
      <diagonal/>
    </border>
    <border>
      <left/>
      <right/>
      <top style="thick">
        <color rgb="FFC00000"/>
      </top>
      <bottom/>
      <diagonal/>
    </border>
    <border>
      <left style="medium">
        <color indexed="64"/>
      </left>
      <right style="thick">
        <color rgb="FFC00000"/>
      </right>
      <top style="thick">
        <color rgb="FFC00000"/>
      </top>
      <bottom style="medium">
        <color indexed="64"/>
      </bottom>
      <diagonal/>
    </border>
    <border>
      <left style="thick">
        <color rgb="FFC00000"/>
      </left>
      <right/>
      <top style="medium">
        <color indexed="64"/>
      </top>
      <bottom/>
      <diagonal/>
    </border>
    <border>
      <left style="thick">
        <color rgb="FFC00000"/>
      </left>
      <right/>
      <top/>
      <bottom style="medium">
        <color indexed="64"/>
      </bottom>
      <diagonal/>
    </border>
    <border>
      <left style="thick">
        <color rgb="FFC00000"/>
      </left>
      <right style="medium">
        <color indexed="64"/>
      </right>
      <top style="medium">
        <color indexed="64"/>
      </top>
      <bottom style="medium">
        <color indexed="64"/>
      </bottom>
      <diagonal/>
    </border>
    <border>
      <left style="thick">
        <color rgb="FFC00000"/>
      </left>
      <right style="thin">
        <color indexed="64"/>
      </right>
      <top/>
      <bottom style="thin">
        <color indexed="64"/>
      </bottom>
      <diagonal/>
    </border>
    <border>
      <left style="thick">
        <color rgb="FFC00000"/>
      </left>
      <right style="thin">
        <color indexed="64"/>
      </right>
      <top/>
      <bottom/>
      <diagonal/>
    </border>
    <border>
      <left style="thick">
        <color rgb="FFC00000"/>
      </left>
      <right style="thin">
        <color indexed="64"/>
      </right>
      <top style="medium">
        <color indexed="64"/>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style="thin">
        <color indexed="64"/>
      </top>
      <bottom style="thick">
        <color rgb="FFC00000"/>
      </bottom>
      <diagonal/>
    </border>
    <border>
      <left style="thin">
        <color indexed="64"/>
      </left>
      <right style="thin">
        <color indexed="64"/>
      </right>
      <top style="thin">
        <color indexed="64"/>
      </top>
      <bottom style="thick">
        <color rgb="FFC00000"/>
      </bottom>
      <diagonal/>
    </border>
    <border>
      <left style="thin">
        <color indexed="64"/>
      </left>
      <right style="thick">
        <color rgb="FFC00000"/>
      </right>
      <top style="thin">
        <color indexed="64"/>
      </top>
      <bottom style="thick">
        <color rgb="FFC00000"/>
      </bottom>
      <diagonal/>
    </border>
    <border>
      <left/>
      <right style="thin">
        <color indexed="64"/>
      </right>
      <top style="thin">
        <color indexed="64"/>
      </top>
      <bottom style="thick">
        <color rgb="FFC00000"/>
      </bottom>
      <diagonal/>
    </border>
    <border>
      <left style="thick">
        <color rgb="FFC00000"/>
      </left>
      <right/>
      <top style="thick">
        <color rgb="FFC00000"/>
      </top>
      <bottom style="medium">
        <color indexed="64"/>
      </bottom>
      <diagonal/>
    </border>
    <border>
      <left/>
      <right style="thick">
        <color rgb="FFC00000"/>
      </right>
      <top style="thick">
        <color rgb="FFC00000"/>
      </top>
      <bottom style="medium">
        <color indexed="64"/>
      </bottom>
      <diagonal/>
    </border>
    <border>
      <left/>
      <right/>
      <top style="thick">
        <color rgb="FFC00000"/>
      </top>
      <bottom style="medium">
        <color indexed="64"/>
      </bottom>
      <diagonal/>
    </border>
    <border>
      <left style="medium">
        <color theme="1" tint="0.14999847407452621"/>
      </left>
      <right style="medium">
        <color indexed="64"/>
      </right>
      <top style="medium">
        <color indexed="64"/>
      </top>
      <bottom/>
      <diagonal/>
    </border>
    <border>
      <left style="medium">
        <color theme="1" tint="0.14999847407452621"/>
      </left>
      <right style="medium">
        <color indexed="64"/>
      </right>
      <top/>
      <bottom/>
      <diagonal/>
    </border>
    <border>
      <left style="medium">
        <color theme="1" tint="0.14999847407452621"/>
      </left>
      <right style="medium">
        <color indexed="64"/>
      </right>
      <top/>
      <bottom style="medium">
        <color theme="1" tint="0.14999847407452621"/>
      </bottom>
      <diagonal/>
    </border>
    <border>
      <left style="medium">
        <color indexed="64"/>
      </left>
      <right style="medium">
        <color indexed="64"/>
      </right>
      <top/>
      <bottom style="medium">
        <color theme="1" tint="0.14999847407452621"/>
      </bottom>
      <diagonal/>
    </border>
    <border>
      <left style="medium">
        <color indexed="64"/>
      </left>
      <right style="medium">
        <color theme="1" tint="0.14999847407452621"/>
      </right>
      <top style="medium">
        <color indexed="64"/>
      </top>
      <bottom/>
      <diagonal/>
    </border>
    <border>
      <left style="medium">
        <color indexed="64"/>
      </left>
      <right style="medium">
        <color theme="1" tint="0.14999847407452621"/>
      </right>
      <top/>
      <bottom/>
      <diagonal/>
    </border>
    <border>
      <left style="medium">
        <color indexed="64"/>
      </left>
      <right style="medium">
        <color theme="1" tint="0.14999847407452621"/>
      </right>
      <top/>
      <bottom style="medium">
        <color theme="1" tint="0.14999847407452621"/>
      </bottom>
      <diagonal/>
    </border>
    <border>
      <left style="thick">
        <color rgb="FFC00000"/>
      </left>
      <right/>
      <top/>
      <bottom/>
      <diagonal/>
    </border>
    <border>
      <left/>
      <right style="thick">
        <color rgb="FFC00000"/>
      </right>
      <top/>
      <bottom/>
      <diagonal/>
    </border>
    <border>
      <left style="thick">
        <color rgb="FFC00000"/>
      </left>
      <right/>
      <top style="medium">
        <color indexed="64"/>
      </top>
      <bottom style="medium">
        <color indexed="64"/>
      </bottom>
      <diagonal/>
    </border>
    <border>
      <left/>
      <right style="thick">
        <color rgb="FFC00000"/>
      </right>
      <top style="medium">
        <color indexed="64"/>
      </top>
      <bottom style="medium">
        <color indexed="64"/>
      </bottom>
      <diagonal/>
    </border>
    <border>
      <left style="double">
        <color rgb="FFFF0000"/>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style="double">
        <color rgb="FFFF0000"/>
      </right>
      <top/>
      <bottom style="double">
        <color rgb="FFFF000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0" fontId="4" fillId="0" borderId="0"/>
  </cellStyleXfs>
  <cellXfs count="701">
    <xf numFmtId="0" fontId="0" fillId="0" borderId="0" xfId="0"/>
    <xf numFmtId="0" fontId="0" fillId="2" borderId="0" xfId="0" applyFill="1"/>
    <xf numFmtId="0" fontId="0" fillId="0" borderId="1" xfId="0" applyBorder="1" applyAlignment="1" applyProtection="1">
      <alignment horizontal="center"/>
      <protection locked="0"/>
    </xf>
    <xf numFmtId="0" fontId="7" fillId="5" borderId="3"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3" fillId="5" borderId="0" xfId="1" applyFont="1" applyFill="1" applyBorder="1" applyAlignment="1" applyProtection="1">
      <alignment horizontal="left" vertical="top" wrapText="1"/>
      <protection locked="0"/>
    </xf>
    <xf numFmtId="0" fontId="0" fillId="2" borderId="0" xfId="0" applyFill="1" applyAlignment="1">
      <alignment vertical="center"/>
    </xf>
    <xf numFmtId="0" fontId="0" fillId="5" borderId="0" xfId="0" applyFill="1"/>
    <xf numFmtId="0" fontId="0" fillId="5" borderId="0" xfId="0" applyFill="1" applyAlignment="1">
      <alignment horizontal="center"/>
    </xf>
    <xf numFmtId="0" fontId="13" fillId="5" borderId="0" xfId="0" applyFont="1" applyFill="1" applyAlignment="1">
      <alignment horizontal="left" vertical="center" wrapText="1"/>
    </xf>
    <xf numFmtId="0" fontId="0" fillId="5" borderId="0" xfId="0" applyFill="1" applyAlignment="1">
      <alignment horizontal="center" vertical="center" wrapText="1"/>
    </xf>
    <xf numFmtId="49" fontId="13" fillId="5" borderId="0" xfId="0" applyNumberFormat="1" applyFont="1" applyFill="1" applyAlignment="1">
      <alignment horizontal="center" vertical="top" wrapText="1"/>
    </xf>
    <xf numFmtId="0" fontId="13" fillId="5" borderId="0" xfId="0" applyFont="1" applyFill="1" applyAlignment="1">
      <alignment horizontal="left" vertical="top" wrapText="1"/>
    </xf>
    <xf numFmtId="0" fontId="13" fillId="5" borderId="0" xfId="0" applyFont="1" applyFill="1" applyAlignment="1">
      <alignment horizontal="center" vertical="top" wrapText="1"/>
    </xf>
    <xf numFmtId="0" fontId="0" fillId="3" borderId="3" xfId="0" applyFill="1" applyBorder="1" applyAlignment="1">
      <alignment horizontal="center" wrapText="1"/>
    </xf>
    <xf numFmtId="0" fontId="0" fillId="3" borderId="0" xfId="0" applyFill="1" applyAlignment="1">
      <alignment horizontal="center" wrapText="1"/>
    </xf>
    <xf numFmtId="0" fontId="0" fillId="0" borderId="1" xfId="0" applyBorder="1" applyAlignment="1" applyProtection="1">
      <alignment horizontal="center" wrapText="1"/>
      <protection locked="0"/>
    </xf>
    <xf numFmtId="0" fontId="0" fillId="6" borderId="0" xfId="0" applyFill="1" applyAlignment="1">
      <alignment horizontal="center" wrapText="1"/>
    </xf>
    <xf numFmtId="0" fontId="10" fillId="3" borderId="0" xfId="0" applyFont="1" applyFill="1" applyAlignment="1">
      <alignment horizontal="center"/>
    </xf>
    <xf numFmtId="49" fontId="0" fillId="0" borderId="1" xfId="0" applyNumberFormat="1" applyBorder="1" applyAlignment="1" applyProtection="1">
      <alignment horizontal="center"/>
      <protection locked="0"/>
    </xf>
    <xf numFmtId="0" fontId="0" fillId="5" borderId="3" xfId="0" applyFill="1" applyBorder="1"/>
    <xf numFmtId="0" fontId="0" fillId="5" borderId="9" xfId="0" applyFill="1" applyBorder="1"/>
    <xf numFmtId="0" fontId="18" fillId="5" borderId="4" xfId="0" applyFont="1" applyFill="1" applyBorder="1"/>
    <xf numFmtId="0" fontId="8" fillId="5" borderId="10" xfId="0" applyFont="1" applyFill="1" applyBorder="1"/>
    <xf numFmtId="0" fontId="0" fillId="5" borderId="4" xfId="0" applyFill="1" applyBorder="1"/>
    <xf numFmtId="0" fontId="0" fillId="5" borderId="10" xfId="0" applyFill="1" applyBorder="1" applyAlignment="1">
      <alignment horizontal="center"/>
    </xf>
    <xf numFmtId="0" fontId="18" fillId="5" borderId="10" xfId="0" applyFont="1" applyFill="1" applyBorder="1"/>
    <xf numFmtId="0" fontId="0" fillId="5" borderId="10" xfId="0" applyFill="1" applyBorder="1"/>
    <xf numFmtId="0" fontId="0" fillId="5" borderId="4" xfId="0" applyFill="1" applyBorder="1" applyAlignment="1">
      <alignment horizontal="left" vertical="center" wrapText="1"/>
    </xf>
    <xf numFmtId="0" fontId="0" fillId="5" borderId="10" xfId="0" applyFill="1" applyBorder="1" applyAlignment="1">
      <alignment horizontal="left" vertical="center" wrapText="1"/>
    </xf>
    <xf numFmtId="0" fontId="0" fillId="5" borderId="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1" applyFont="1" applyFill="1" applyBorder="1" applyAlignment="1" applyProtection="1">
      <alignment horizontal="center" vertical="center" wrapText="1"/>
    </xf>
    <xf numFmtId="0" fontId="0" fillId="5" borderId="7" xfId="0" applyFill="1" applyBorder="1"/>
    <xf numFmtId="0" fontId="0" fillId="5" borderId="8" xfId="0" applyFill="1" applyBorder="1"/>
    <xf numFmtId="0" fontId="0" fillId="5" borderId="11" xfId="0" applyFill="1" applyBorder="1"/>
    <xf numFmtId="0" fontId="0" fillId="7" borderId="2" xfId="0" applyFill="1" applyBorder="1"/>
    <xf numFmtId="0" fontId="0" fillId="7" borderId="3" xfId="0" applyFill="1" applyBorder="1"/>
    <xf numFmtId="0" fontId="0" fillId="7" borderId="4" xfId="0" applyFill="1" applyBorder="1"/>
    <xf numFmtId="0" fontId="0" fillId="7" borderId="10" xfId="0" applyFill="1" applyBorder="1"/>
    <xf numFmtId="0" fontId="0" fillId="7" borderId="0" xfId="0" applyFill="1"/>
    <xf numFmtId="0" fontId="18" fillId="7" borderId="4" xfId="0" applyFont="1" applyFill="1" applyBorder="1"/>
    <xf numFmtId="0" fontId="18" fillId="7" borderId="10" xfId="0" applyFont="1" applyFill="1" applyBorder="1"/>
    <xf numFmtId="0" fontId="18" fillId="7" borderId="0" xfId="0" applyFont="1" applyFill="1"/>
    <xf numFmtId="0" fontId="0" fillId="7" borderId="7" xfId="0" applyFill="1" applyBorder="1"/>
    <xf numFmtId="0" fontId="0" fillId="7" borderId="8" xfId="0" applyFill="1" applyBorder="1"/>
    <xf numFmtId="0" fontId="0" fillId="7" borderId="11" xfId="0" applyFill="1" applyBorder="1"/>
    <xf numFmtId="49" fontId="18" fillId="5" borderId="5" xfId="0" applyNumberFormat="1" applyFont="1" applyFill="1" applyBorder="1" applyAlignment="1" applyProtection="1">
      <alignment horizontal="center"/>
      <protection locked="0"/>
    </xf>
    <xf numFmtId="0" fontId="0" fillId="7" borderId="12" xfId="0" applyFill="1" applyBorder="1" applyAlignment="1">
      <alignment horizontal="center"/>
    </xf>
    <xf numFmtId="49" fontId="18" fillId="7" borderId="0" xfId="0" applyNumberFormat="1" applyFont="1" applyFill="1"/>
    <xf numFmtId="164" fontId="0" fillId="0" borderId="1" xfId="0" applyNumberFormat="1" applyBorder="1" applyAlignment="1" applyProtection="1">
      <alignment horizontal="center"/>
      <protection locked="0"/>
    </xf>
    <xf numFmtId="49" fontId="3" fillId="0" borderId="1" xfId="0" applyNumberFormat="1" applyFont="1" applyBorder="1" applyAlignment="1" applyProtection="1">
      <alignment horizontal="center"/>
      <protection locked="0"/>
    </xf>
    <xf numFmtId="0" fontId="4" fillId="0" borderId="1" xfId="0" applyFont="1" applyBorder="1" applyAlignment="1">
      <alignment horizontal="left"/>
    </xf>
    <xf numFmtId="4" fontId="0" fillId="0" borderId="1" xfId="0" applyNumberFormat="1" applyBorder="1" applyAlignment="1">
      <alignment horizontal="center"/>
    </xf>
    <xf numFmtId="8" fontId="18" fillId="5" borderId="0" xfId="0" applyNumberFormat="1" applyFont="1" applyFill="1" applyAlignment="1">
      <alignment horizontal="center" vertical="top" wrapText="1"/>
    </xf>
    <xf numFmtId="49" fontId="3" fillId="8" borderId="13" xfId="0" applyNumberFormat="1" applyFont="1" applyFill="1" applyBorder="1" applyAlignment="1">
      <alignment horizontal="center" vertical="center" wrapText="1"/>
    </xf>
    <xf numFmtId="0" fontId="3" fillId="8" borderId="7" xfId="0" applyFont="1" applyFill="1" applyBorder="1" applyAlignment="1">
      <alignment horizontal="center" vertical="center" wrapText="1"/>
    </xf>
    <xf numFmtId="49" fontId="4" fillId="0" borderId="1" xfId="0" applyNumberFormat="1" applyFont="1" applyBorder="1" applyAlignment="1">
      <alignment horizontal="center"/>
    </xf>
    <xf numFmtId="49" fontId="0" fillId="0" borderId="1" xfId="0" applyNumberFormat="1" applyBorder="1" applyAlignment="1">
      <alignment horizontal="center"/>
    </xf>
    <xf numFmtId="0" fontId="13" fillId="4" borderId="14" xfId="0" applyFont="1" applyFill="1" applyBorder="1" applyAlignment="1">
      <alignment vertical="center"/>
    </xf>
    <xf numFmtId="0" fontId="13" fillId="4" borderId="15" xfId="0" applyFont="1" applyFill="1" applyBorder="1" applyAlignment="1">
      <alignment vertical="center"/>
    </xf>
    <xf numFmtId="0" fontId="0" fillId="0" borderId="1" xfId="0" applyBorder="1" applyAlignment="1">
      <alignment horizontal="center"/>
    </xf>
    <xf numFmtId="0" fontId="0" fillId="0" borderId="16" xfId="0" applyBorder="1" applyAlignment="1">
      <alignment horizontal="center"/>
    </xf>
    <xf numFmtId="0" fontId="8" fillId="5" borderId="0" xfId="0" applyFont="1" applyFill="1" applyAlignment="1">
      <alignment horizontal="center" vertical="center"/>
    </xf>
    <xf numFmtId="2" fontId="0" fillId="7" borderId="4" xfId="0" applyNumberFormat="1" applyFill="1" applyBorder="1"/>
    <xf numFmtId="49" fontId="18" fillId="12" borderId="0" xfId="0" applyNumberFormat="1" applyFont="1" applyFill="1" applyAlignment="1">
      <alignment horizontal="center"/>
    </xf>
    <xf numFmtId="14" fontId="4" fillId="7" borderId="17" xfId="0" applyNumberFormat="1" applyFont="1" applyFill="1" applyBorder="1" applyAlignment="1">
      <alignment horizontal="center"/>
    </xf>
    <xf numFmtId="164" fontId="0" fillId="0" borderId="1" xfId="0" applyNumberFormat="1" applyBorder="1" applyAlignment="1" applyProtection="1">
      <alignment horizontal="center" wrapText="1"/>
      <protection locked="0"/>
    </xf>
    <xf numFmtId="0" fontId="43" fillId="0" borderId="0" xfId="0" applyFont="1" applyAlignment="1">
      <alignment wrapText="1"/>
    </xf>
    <xf numFmtId="49" fontId="43" fillId="5" borderId="0" xfId="0" applyNumberFormat="1" applyFont="1" applyFill="1" applyAlignment="1">
      <alignment horizontal="center" vertical="top" wrapText="1"/>
    </xf>
    <xf numFmtId="0" fontId="32" fillId="13" borderId="0" xfId="2" applyFont="1" applyFill="1" applyProtection="1">
      <protection hidden="1"/>
    </xf>
    <xf numFmtId="0" fontId="32" fillId="13" borderId="0" xfId="2" applyFont="1" applyFill="1" applyAlignment="1" applyProtection="1">
      <alignment horizontal="left"/>
      <protection hidden="1"/>
    </xf>
    <xf numFmtId="0" fontId="32" fillId="13" borderId="18" xfId="2" applyFont="1" applyFill="1" applyBorder="1" applyProtection="1">
      <protection hidden="1"/>
    </xf>
    <xf numFmtId="0" fontId="3" fillId="13" borderId="19" xfId="2" applyFont="1" applyFill="1" applyBorder="1" applyProtection="1">
      <protection hidden="1"/>
    </xf>
    <xf numFmtId="0" fontId="32" fillId="14" borderId="0" xfId="2" applyFont="1" applyFill="1" applyProtection="1">
      <protection hidden="1"/>
    </xf>
    <xf numFmtId="0" fontId="3" fillId="13" borderId="20" xfId="2" applyFont="1" applyFill="1" applyBorder="1" applyProtection="1">
      <protection hidden="1"/>
    </xf>
    <xf numFmtId="0" fontId="32" fillId="13" borderId="20" xfId="2" applyFont="1" applyFill="1" applyBorder="1" applyAlignment="1" applyProtection="1">
      <alignment horizontal="center"/>
      <protection hidden="1"/>
    </xf>
    <xf numFmtId="0" fontId="32" fillId="13" borderId="0" xfId="2" applyFont="1" applyFill="1" applyAlignment="1" applyProtection="1">
      <alignment horizontal="center"/>
      <protection hidden="1"/>
    </xf>
    <xf numFmtId="0" fontId="32" fillId="13" borderId="21" xfId="2" applyFont="1" applyFill="1" applyBorder="1" applyAlignment="1" applyProtection="1">
      <alignment horizontal="center"/>
      <protection hidden="1"/>
    </xf>
    <xf numFmtId="0" fontId="32" fillId="13" borderId="21" xfId="2" applyFont="1" applyFill="1" applyBorder="1" applyProtection="1">
      <protection hidden="1"/>
    </xf>
    <xf numFmtId="0" fontId="32" fillId="13" borderId="20" xfId="2" applyFont="1" applyFill="1" applyBorder="1" applyProtection="1">
      <protection hidden="1"/>
    </xf>
    <xf numFmtId="0" fontId="32" fillId="13" borderId="20" xfId="2" applyFont="1" applyFill="1" applyBorder="1" applyAlignment="1" applyProtection="1">
      <alignment horizontal="center" wrapText="1"/>
      <protection hidden="1"/>
    </xf>
    <xf numFmtId="0" fontId="32" fillId="13" borderId="0" xfId="2" applyFont="1" applyFill="1" applyAlignment="1" applyProtection="1">
      <alignment horizontal="right"/>
      <protection hidden="1"/>
    </xf>
    <xf numFmtId="0" fontId="32" fillId="13" borderId="18" xfId="2" applyFont="1" applyFill="1" applyBorder="1" applyAlignment="1" applyProtection="1">
      <alignment horizontal="center"/>
      <protection hidden="1"/>
    </xf>
    <xf numFmtId="0" fontId="32" fillId="13" borderId="22" xfId="2" applyFont="1" applyFill="1" applyBorder="1" applyProtection="1">
      <protection hidden="1"/>
    </xf>
    <xf numFmtId="0" fontId="32" fillId="13" borderId="23" xfId="2" applyFont="1" applyFill="1" applyBorder="1" applyProtection="1">
      <protection hidden="1"/>
    </xf>
    <xf numFmtId="0" fontId="32" fillId="13" borderId="24" xfId="2" applyFont="1" applyFill="1" applyBorder="1" applyProtection="1">
      <protection hidden="1"/>
    </xf>
    <xf numFmtId="0" fontId="44" fillId="15" borderId="16" xfId="2" applyFont="1" applyFill="1" applyBorder="1" applyAlignment="1" applyProtection="1">
      <alignment horizontal="center" vertical="center"/>
      <protection hidden="1"/>
    </xf>
    <xf numFmtId="0" fontId="45" fillId="15" borderId="16" xfId="2" applyFont="1" applyFill="1" applyBorder="1" applyAlignment="1" applyProtection="1">
      <alignment horizontal="center" vertical="center"/>
      <protection hidden="1"/>
    </xf>
    <xf numFmtId="0" fontId="45" fillId="15" borderId="25" xfId="2" applyFont="1" applyFill="1" applyBorder="1" applyAlignment="1" applyProtection="1">
      <alignment horizontal="center" vertical="center"/>
      <protection hidden="1"/>
    </xf>
    <xf numFmtId="0" fontId="45" fillId="15" borderId="26" xfId="2" applyFont="1" applyFill="1" applyBorder="1" applyAlignment="1" applyProtection="1">
      <alignment horizontal="center" vertical="center"/>
      <protection hidden="1"/>
    </xf>
    <xf numFmtId="0" fontId="45" fillId="15" borderId="27" xfId="2" applyFont="1" applyFill="1" applyBorder="1" applyAlignment="1" applyProtection="1">
      <alignment horizontal="center" vertical="center"/>
      <protection hidden="1"/>
    </xf>
    <xf numFmtId="0" fontId="45" fillId="15" borderId="28" xfId="2" applyFont="1" applyFill="1" applyBorder="1" applyAlignment="1" applyProtection="1">
      <alignment horizontal="center" vertical="center"/>
      <protection hidden="1"/>
    </xf>
    <xf numFmtId="0" fontId="45" fillId="15" borderId="18" xfId="2" applyFont="1" applyFill="1" applyBorder="1" applyAlignment="1" applyProtection="1">
      <alignment horizontal="center" vertical="center"/>
      <protection hidden="1"/>
    </xf>
    <xf numFmtId="0" fontId="32" fillId="14" borderId="0" xfId="2" applyFont="1" applyFill="1" applyAlignment="1" applyProtection="1">
      <alignment horizontal="center" vertical="center"/>
      <protection hidden="1"/>
    </xf>
    <xf numFmtId="0" fontId="32" fillId="13" borderId="16" xfId="2" applyFont="1" applyFill="1" applyBorder="1" applyAlignment="1" applyProtection="1">
      <alignment horizontal="center" vertical="center" wrapText="1"/>
      <protection hidden="1"/>
    </xf>
    <xf numFmtId="0" fontId="32" fillId="13" borderId="25" xfId="2" applyFont="1" applyFill="1" applyBorder="1" applyAlignment="1" applyProtection="1">
      <alignment horizontal="center" vertical="center" wrapText="1"/>
      <protection hidden="1"/>
    </xf>
    <xf numFmtId="0" fontId="32" fillId="13" borderId="26" xfId="2" applyFont="1" applyFill="1" applyBorder="1" applyAlignment="1" applyProtection="1">
      <alignment horizontal="center" vertical="center" wrapText="1"/>
      <protection hidden="1"/>
    </xf>
    <xf numFmtId="0" fontId="32" fillId="13" borderId="26" xfId="2" applyFont="1" applyFill="1" applyBorder="1" applyAlignment="1" applyProtection="1">
      <alignment horizontal="center" vertical="center" wrapText="1" shrinkToFit="1"/>
      <protection hidden="1"/>
    </xf>
    <xf numFmtId="0" fontId="32" fillId="13" borderId="25" xfId="2" applyFont="1" applyFill="1" applyBorder="1" applyAlignment="1" applyProtection="1">
      <alignment horizontal="center" vertical="center" wrapText="1" shrinkToFit="1"/>
      <protection hidden="1"/>
    </xf>
    <xf numFmtId="0" fontId="32" fillId="13" borderId="29" xfId="2" applyFont="1" applyFill="1" applyBorder="1" applyAlignment="1" applyProtection="1">
      <alignment horizontal="center" vertical="center" wrapText="1" shrinkToFit="1"/>
      <protection hidden="1"/>
    </xf>
    <xf numFmtId="0" fontId="13" fillId="13" borderId="30" xfId="2" applyFont="1" applyFill="1" applyBorder="1" applyAlignment="1" applyProtection="1">
      <alignment horizontal="center" vertical="center" wrapText="1"/>
      <protection hidden="1"/>
    </xf>
    <xf numFmtId="0" fontId="13" fillId="13" borderId="31" xfId="2" applyFont="1" applyFill="1" applyBorder="1" applyAlignment="1" applyProtection="1">
      <alignment horizontal="center" vertical="center" wrapText="1"/>
      <protection hidden="1"/>
    </xf>
    <xf numFmtId="0" fontId="32" fillId="14" borderId="0" xfId="2" applyFont="1" applyFill="1" applyAlignment="1" applyProtection="1">
      <alignment horizontal="center" vertical="center" wrapText="1"/>
      <protection hidden="1"/>
    </xf>
    <xf numFmtId="0" fontId="13" fillId="13" borderId="30" xfId="2" applyFont="1" applyFill="1" applyBorder="1" applyAlignment="1" applyProtection="1">
      <alignment vertical="center" wrapText="1"/>
      <protection hidden="1"/>
    </xf>
    <xf numFmtId="0" fontId="13" fillId="13" borderId="31" xfId="2" applyFont="1" applyFill="1" applyBorder="1" applyAlignment="1" applyProtection="1">
      <alignment vertical="center" wrapText="1"/>
      <protection hidden="1"/>
    </xf>
    <xf numFmtId="0" fontId="13" fillId="13" borderId="32" xfId="2" applyFont="1" applyFill="1" applyBorder="1" applyAlignment="1" applyProtection="1">
      <alignment horizontal="center" vertical="center" wrapText="1"/>
      <protection hidden="1"/>
    </xf>
    <xf numFmtId="0" fontId="13" fillId="13" borderId="33" xfId="2" applyFont="1" applyFill="1" applyBorder="1" applyAlignment="1" applyProtection="1">
      <alignment horizontal="center" vertical="center" wrapText="1"/>
      <protection hidden="1"/>
    </xf>
    <xf numFmtId="0" fontId="13" fillId="13" borderId="34" xfId="2" applyFont="1" applyFill="1" applyBorder="1" applyAlignment="1" applyProtection="1">
      <alignment vertical="center" wrapText="1"/>
      <protection hidden="1"/>
    </xf>
    <xf numFmtId="0" fontId="13" fillId="13" borderId="35" xfId="2" applyFont="1" applyFill="1" applyBorder="1" applyAlignment="1" applyProtection="1">
      <alignment vertical="center" wrapText="1"/>
      <protection hidden="1"/>
    </xf>
    <xf numFmtId="0" fontId="4" fillId="0" borderId="1" xfId="0" applyFont="1" applyBorder="1" applyAlignment="1" applyProtection="1">
      <alignment horizontal="center" wrapText="1"/>
      <protection locked="0"/>
    </xf>
    <xf numFmtId="0" fontId="0" fillId="9" borderId="0" xfId="0" applyFill="1"/>
    <xf numFmtId="0" fontId="0" fillId="9" borderId="10" xfId="0" applyFill="1" applyBorder="1"/>
    <xf numFmtId="0" fontId="0" fillId="9" borderId="0" xfId="0" applyFill="1" applyAlignment="1">
      <alignment vertical="center"/>
    </xf>
    <xf numFmtId="0" fontId="0" fillId="9" borderId="10" xfId="0" applyFill="1" applyBorder="1" applyAlignment="1">
      <alignment vertical="center"/>
    </xf>
    <xf numFmtId="0" fontId="0" fillId="9" borderId="8" xfId="0" applyFill="1" applyBorder="1"/>
    <xf numFmtId="0" fontId="46" fillId="9" borderId="0" xfId="1" applyFont="1" applyFill="1" applyBorder="1" applyAlignment="1" applyProtection="1"/>
    <xf numFmtId="0" fontId="47" fillId="9" borderId="0" xfId="0" applyFont="1" applyFill="1"/>
    <xf numFmtId="0" fontId="48" fillId="9" borderId="0" xfId="1" applyFont="1" applyFill="1" applyBorder="1" applyAlignment="1" applyProtection="1">
      <protection locked="0"/>
    </xf>
    <xf numFmtId="14" fontId="49" fillId="5" borderId="2" xfId="0" applyNumberFormat="1" applyFont="1" applyFill="1" applyBorder="1"/>
    <xf numFmtId="49" fontId="3" fillId="16" borderId="5" xfId="0" applyNumberFormat="1" applyFont="1" applyFill="1" applyBorder="1" applyAlignment="1" applyProtection="1">
      <alignment horizontal="center" vertical="center" wrapText="1"/>
      <protection locked="0"/>
    </xf>
    <xf numFmtId="0" fontId="3" fillId="16" borderId="6" xfId="0" applyFont="1" applyFill="1" applyBorder="1" applyAlignment="1" applyProtection="1">
      <alignment horizontal="center" vertical="center" wrapText="1"/>
      <protection locked="0"/>
    </xf>
    <xf numFmtId="0" fontId="13" fillId="7" borderId="6" xfId="0" applyFont="1" applyFill="1" applyBorder="1" applyAlignment="1">
      <alignment horizontal="center" vertical="center" wrapText="1"/>
    </xf>
    <xf numFmtId="0" fontId="13" fillId="7" borderId="5" xfId="0" applyFont="1" applyFill="1" applyBorder="1" applyAlignment="1">
      <alignment vertical="center" wrapText="1"/>
    </xf>
    <xf numFmtId="0" fontId="15" fillId="2" borderId="70"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15" fillId="2" borderId="73" xfId="0" applyFont="1" applyFill="1" applyBorder="1" applyAlignment="1">
      <alignment horizontal="center" vertical="center" wrapText="1"/>
    </xf>
    <xf numFmtId="0" fontId="14" fillId="0" borderId="74" xfId="0" applyFont="1" applyBorder="1" applyAlignment="1">
      <alignment horizontal="center" vertical="center" wrapText="1"/>
    </xf>
    <xf numFmtId="8" fontId="14" fillId="0" borderId="75" xfId="0" applyNumberFormat="1"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 fillId="0" borderId="1" xfId="0" applyFont="1" applyBorder="1" applyAlignment="1" applyProtection="1">
      <alignment horizontal="center" wrapText="1"/>
      <protection locked="0"/>
    </xf>
    <xf numFmtId="0" fontId="5" fillId="0" borderId="1" xfId="0" applyFont="1" applyBorder="1" applyAlignment="1">
      <alignment horizontal="center" vertical="center" wrapText="1"/>
    </xf>
    <xf numFmtId="0" fontId="0" fillId="14" borderId="0" xfId="0" applyFill="1"/>
    <xf numFmtId="0" fontId="18" fillId="14" borderId="0" xfId="0" applyFont="1" applyFill="1"/>
    <xf numFmtId="0" fontId="0" fillId="14" borderId="0" xfId="0" applyFill="1" applyAlignment="1">
      <alignment horizontal="left" vertical="center" wrapText="1"/>
    </xf>
    <xf numFmtId="0" fontId="0" fillId="14" borderId="0" xfId="0" applyFill="1" applyAlignment="1">
      <alignment horizontal="center" vertical="center" wrapText="1"/>
    </xf>
    <xf numFmtId="0" fontId="0" fillId="14" borderId="0" xfId="0" applyFill="1" applyProtection="1">
      <protection locked="0"/>
    </xf>
    <xf numFmtId="0" fontId="4" fillId="14" borderId="0" xfId="0" applyFont="1" applyFill="1" applyAlignment="1">
      <alignment horizontal="center" vertical="center" wrapText="1"/>
    </xf>
    <xf numFmtId="0" fontId="9" fillId="14" borderId="0" xfId="0" applyFont="1" applyFill="1" applyAlignment="1">
      <alignment horizontal="center" vertical="center" wrapText="1"/>
    </xf>
    <xf numFmtId="40" fontId="0" fillId="18" borderId="16" xfId="0" applyNumberFormat="1" applyFill="1" applyBorder="1"/>
    <xf numFmtId="0" fontId="1" fillId="0" borderId="1" xfId="0" applyFont="1" applyBorder="1" applyAlignment="1" applyProtection="1">
      <alignment horizontal="center"/>
      <protection locked="0"/>
    </xf>
    <xf numFmtId="49" fontId="1" fillId="0" borderId="1" xfId="0" applyNumberFormat="1" applyFont="1" applyBorder="1" applyAlignment="1" applyProtection="1">
      <alignment horizontal="center"/>
      <protection locked="0"/>
    </xf>
    <xf numFmtId="0" fontId="1" fillId="7" borderId="17" xfId="0" applyFont="1" applyFill="1" applyBorder="1" applyAlignment="1">
      <alignment horizontal="center"/>
    </xf>
    <xf numFmtId="0" fontId="0" fillId="18" borderId="16" xfId="0" applyFill="1" applyBorder="1" applyAlignment="1">
      <alignment horizontal="center"/>
    </xf>
    <xf numFmtId="0" fontId="13" fillId="0" borderId="16" xfId="0" applyFont="1" applyBorder="1" applyAlignment="1">
      <alignment horizontal="center"/>
    </xf>
    <xf numFmtId="0" fontId="56" fillId="18" borderId="16" xfId="0" applyFont="1" applyFill="1" applyBorder="1"/>
    <xf numFmtId="0" fontId="57" fillId="18" borderId="16" xfId="0" applyFont="1" applyFill="1" applyBorder="1" applyAlignment="1">
      <alignment horizontal="center"/>
    </xf>
    <xf numFmtId="0" fontId="20" fillId="0" borderId="0" xfId="0" applyFont="1"/>
    <xf numFmtId="0" fontId="20" fillId="0" borderId="0" xfId="0" applyFont="1" applyAlignment="1">
      <alignment horizontal="right"/>
    </xf>
    <xf numFmtId="0" fontId="20" fillId="0" borderId="18" xfId="0" applyFont="1" applyBorder="1"/>
    <xf numFmtId="14" fontId="20" fillId="0" borderId="18" xfId="0" applyNumberFormat="1" applyFont="1" applyBorder="1"/>
    <xf numFmtId="0" fontId="13" fillId="0" borderId="18" xfId="0" applyFont="1" applyBorder="1"/>
    <xf numFmtId="0" fontId="0" fillId="0" borderId="0" xfId="0" applyAlignment="1">
      <alignment vertical="center"/>
    </xf>
    <xf numFmtId="0" fontId="5" fillId="0" borderId="0" xfId="0" applyFont="1" applyAlignment="1">
      <alignment vertical="center"/>
    </xf>
    <xf numFmtId="0" fontId="0" fillId="0" borderId="0" xfId="0" applyAlignment="1">
      <alignment horizontal="center"/>
    </xf>
    <xf numFmtId="0" fontId="0" fillId="0" borderId="0" xfId="0" applyAlignment="1">
      <alignment horizontal="center" wrapText="1"/>
    </xf>
    <xf numFmtId="49" fontId="3" fillId="0" borderId="0" xfId="0" applyNumberFormat="1" applyFont="1" applyAlignment="1">
      <alignment horizontal="center" vertical="center"/>
    </xf>
    <xf numFmtId="49" fontId="39" fillId="0" borderId="0" xfId="0" applyNumberFormat="1" applyFont="1" applyAlignment="1">
      <alignment horizontal="center" vertical="center"/>
    </xf>
    <xf numFmtId="0" fontId="0" fillId="0" borderId="0" xfId="0" applyAlignment="1">
      <alignment horizontal="center" vertical="center"/>
    </xf>
    <xf numFmtId="0" fontId="13" fillId="0" borderId="16" xfId="0" applyFont="1" applyBorder="1"/>
    <xf numFmtId="40" fontId="13" fillId="0" borderId="16" xfId="0" applyNumberFormat="1" applyFont="1" applyBorder="1"/>
    <xf numFmtId="0" fontId="13" fillId="0" borderId="39" xfId="0" applyFont="1" applyBorder="1"/>
    <xf numFmtId="0" fontId="13" fillId="0" borderId="39" xfId="0" applyFont="1" applyBorder="1" applyAlignment="1">
      <alignment horizontal="center"/>
    </xf>
    <xf numFmtId="40" fontId="13" fillId="0" borderId="39" xfId="0" applyNumberFormat="1" applyFont="1" applyBorder="1"/>
    <xf numFmtId="0" fontId="13" fillId="0" borderId="0" xfId="0" applyFont="1"/>
    <xf numFmtId="0" fontId="13" fillId="0" borderId="1" xfId="0" applyFont="1" applyBorder="1" applyAlignment="1">
      <alignment horizontal="center"/>
    </xf>
    <xf numFmtId="40" fontId="13" fillId="0" borderId="1" xfId="0" applyNumberFormat="1" applyFont="1" applyBorder="1"/>
    <xf numFmtId="0" fontId="13" fillId="0" borderId="37" xfId="0" applyFont="1" applyBorder="1"/>
    <xf numFmtId="0" fontId="13" fillId="0" borderId="37" xfId="0" applyFont="1" applyBorder="1" applyAlignment="1">
      <alignment horizontal="center"/>
    </xf>
    <xf numFmtId="40" fontId="13" fillId="0" borderId="37" xfId="0" applyNumberFormat="1" applyFont="1" applyBorder="1"/>
    <xf numFmtId="40" fontId="3" fillId="0" borderId="16" xfId="0" applyNumberFormat="1" applyFont="1" applyBorder="1" applyAlignment="1">
      <alignment horizontal="center" vertical="center" wrapText="1"/>
    </xf>
    <xf numFmtId="0" fontId="0" fillId="0" borderId="18" xfId="0" applyBorder="1"/>
    <xf numFmtId="0" fontId="0" fillId="0" borderId="27" xfId="0" applyBorder="1"/>
    <xf numFmtId="0" fontId="0" fillId="0" borderId="23" xfId="0" applyBorder="1"/>
    <xf numFmtId="40" fontId="13" fillId="0" borderId="40" xfId="0" applyNumberFormat="1" applyFont="1" applyBorder="1" applyAlignment="1">
      <alignment horizontal="center" vertical="center" wrapText="1"/>
    </xf>
    <xf numFmtId="40" fontId="13" fillId="0" borderId="40" xfId="0" applyNumberFormat="1" applyFont="1" applyBorder="1"/>
    <xf numFmtId="0" fontId="0" fillId="0" borderId="41" xfId="0" applyBorder="1"/>
    <xf numFmtId="0" fontId="0" fillId="0" borderId="42" xfId="0" applyBorder="1"/>
    <xf numFmtId="0" fontId="0" fillId="0" borderId="41" xfId="0" applyBorder="1" applyAlignment="1">
      <alignment vertical="center"/>
    </xf>
    <xf numFmtId="0" fontId="0" fillId="0" borderId="0" xfId="0" applyAlignment="1">
      <alignment horizontal="right"/>
    </xf>
    <xf numFmtId="0" fontId="0" fillId="0" borderId="38" xfId="0" applyBorder="1"/>
    <xf numFmtId="0" fontId="0" fillId="0" borderId="1" xfId="0" applyBorder="1" applyAlignment="1">
      <alignment horizontal="right"/>
    </xf>
    <xf numFmtId="0" fontId="50" fillId="21" borderId="0" xfId="0" applyFont="1" applyFill="1"/>
    <xf numFmtId="0" fontId="50" fillId="21" borderId="0" xfId="0" applyFont="1" applyFill="1" applyAlignment="1">
      <alignment horizontal="left"/>
    </xf>
    <xf numFmtId="0" fontId="5" fillId="14" borderId="1"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36" fillId="2" borderId="38"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0" borderId="43" xfId="0" applyFont="1" applyBorder="1" applyAlignment="1">
      <alignment horizontal="center" vertical="center" wrapText="1"/>
    </xf>
    <xf numFmtId="40" fontId="3" fillId="0" borderId="1" xfId="0" applyNumberFormat="1" applyFont="1" applyBorder="1" applyAlignment="1">
      <alignment horizontal="center" vertical="center" wrapText="1"/>
    </xf>
    <xf numFmtId="0" fontId="13" fillId="0" borderId="46" xfId="0" applyFont="1" applyBorder="1"/>
    <xf numFmtId="40" fontId="13" fillId="0" borderId="47" xfId="0" applyNumberFormat="1" applyFont="1" applyBorder="1"/>
    <xf numFmtId="0" fontId="13" fillId="0" borderId="48" xfId="0" applyFont="1" applyBorder="1"/>
    <xf numFmtId="40" fontId="13" fillId="0" borderId="49" xfId="0" applyNumberFormat="1" applyFont="1" applyBorder="1"/>
    <xf numFmtId="40" fontId="13" fillId="0" borderId="36" xfId="0" applyNumberFormat="1" applyFont="1" applyBorder="1"/>
    <xf numFmtId="0" fontId="56" fillId="18" borderId="46" xfId="0" applyFont="1" applyFill="1" applyBorder="1"/>
    <xf numFmtId="40" fontId="0" fillId="18" borderId="47" xfId="0" applyNumberFormat="1" applyFill="1" applyBorder="1"/>
    <xf numFmtId="0" fontId="13" fillId="0" borderId="50" xfId="0" applyFont="1" applyBorder="1"/>
    <xf numFmtId="40" fontId="13" fillId="0" borderId="51" xfId="0" applyNumberFormat="1" applyFont="1" applyBorder="1"/>
    <xf numFmtId="0" fontId="13" fillId="0" borderId="44" xfId="0" applyFont="1" applyBorder="1"/>
    <xf numFmtId="0" fontId="13" fillId="0" borderId="43" xfId="0" applyFont="1" applyBorder="1" applyAlignment="1">
      <alignment horizontal="center"/>
    </xf>
    <xf numFmtId="0" fontId="13" fillId="0" borderId="43" xfId="0" applyFont="1" applyBorder="1"/>
    <xf numFmtId="40" fontId="13" fillId="0" borderId="43" xfId="0" applyNumberFormat="1" applyFont="1" applyBorder="1"/>
    <xf numFmtId="40" fontId="13" fillId="0" borderId="45" xfId="0" applyNumberFormat="1" applyFont="1" applyBorder="1"/>
    <xf numFmtId="0" fontId="56" fillId="18" borderId="52" xfId="0" applyFont="1" applyFill="1" applyBorder="1"/>
    <xf numFmtId="0" fontId="57" fillId="18" borderId="1" xfId="0" applyFont="1" applyFill="1" applyBorder="1" applyAlignment="1">
      <alignment horizontal="center"/>
    </xf>
    <xf numFmtId="0" fontId="56" fillId="18" borderId="1" xfId="0" applyFont="1" applyFill="1" applyBorder="1"/>
    <xf numFmtId="0" fontId="0" fillId="18" borderId="1" xfId="0" applyFill="1" applyBorder="1" applyAlignment="1">
      <alignment horizontal="center"/>
    </xf>
    <xf numFmtId="40" fontId="0" fillId="18" borderId="1" xfId="0" applyNumberFormat="1" applyFill="1" applyBorder="1"/>
    <xf numFmtId="40" fontId="0" fillId="18" borderId="36" xfId="0" applyNumberFormat="1" applyFill="1" applyBorder="1"/>
    <xf numFmtId="0" fontId="56" fillId="16" borderId="52" xfId="0" applyFont="1" applyFill="1" applyBorder="1"/>
    <xf numFmtId="0" fontId="58" fillId="16" borderId="1" xfId="0" applyFont="1" applyFill="1" applyBorder="1" applyAlignment="1">
      <alignment horizontal="center"/>
    </xf>
    <xf numFmtId="0" fontId="56" fillId="16" borderId="1" xfId="0" applyFont="1" applyFill="1" applyBorder="1"/>
    <xf numFmtId="0" fontId="0" fillId="16" borderId="1" xfId="0" applyFill="1" applyBorder="1" applyAlignment="1">
      <alignment horizontal="center"/>
    </xf>
    <xf numFmtId="40" fontId="0" fillId="16" borderId="1" xfId="0" applyNumberFormat="1" applyFill="1" applyBorder="1"/>
    <xf numFmtId="40" fontId="0" fillId="16" borderId="36" xfId="0" applyNumberFormat="1" applyFill="1" applyBorder="1"/>
    <xf numFmtId="0" fontId="56" fillId="22" borderId="52" xfId="0" applyFont="1" applyFill="1" applyBorder="1"/>
    <xf numFmtId="0" fontId="59" fillId="22" borderId="1" xfId="0" applyFont="1" applyFill="1" applyBorder="1" applyAlignment="1">
      <alignment horizontal="center"/>
    </xf>
    <xf numFmtId="0" fontId="56" fillId="22" borderId="1" xfId="0" applyFont="1" applyFill="1" applyBorder="1"/>
    <xf numFmtId="0" fontId="0" fillId="22" borderId="1" xfId="0" applyFill="1" applyBorder="1" applyAlignment="1">
      <alignment horizontal="center"/>
    </xf>
    <xf numFmtId="40" fontId="0" fillId="22" borderId="1" xfId="0" applyNumberFormat="1" applyFill="1" applyBorder="1"/>
    <xf numFmtId="40" fontId="0" fillId="22" borderId="36" xfId="0" applyNumberFormat="1" applyFill="1" applyBorder="1"/>
    <xf numFmtId="0" fontId="60" fillId="0" borderId="0" xfId="0" applyFont="1"/>
    <xf numFmtId="0" fontId="50" fillId="0" borderId="0" xfId="0" applyFont="1" applyAlignment="1">
      <alignment vertical="center"/>
    </xf>
    <xf numFmtId="0" fontId="50" fillId="0" borderId="0" xfId="0" applyFont="1"/>
    <xf numFmtId="0" fontId="50" fillId="0" borderId="0" xfId="0" applyFont="1" applyAlignment="1">
      <alignment horizontal="center" wrapText="1"/>
    </xf>
    <xf numFmtId="0" fontId="52" fillId="0" borderId="0" xfId="0" applyFont="1"/>
    <xf numFmtId="0" fontId="51" fillId="14" borderId="0" xfId="0" applyFont="1" applyFill="1"/>
    <xf numFmtId="0" fontId="13" fillId="7" borderId="5"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5" borderId="26" xfId="0" applyFont="1" applyFill="1" applyBorder="1" applyAlignment="1" applyProtection="1">
      <alignment horizontal="center" vertical="center" wrapText="1"/>
      <protection locked="0"/>
    </xf>
    <xf numFmtId="4" fontId="4" fillId="5" borderId="78" xfId="0" applyNumberFormat="1" applyFont="1" applyFill="1" applyBorder="1" applyAlignment="1">
      <alignment horizontal="center" vertical="center" wrapText="1"/>
    </xf>
    <xf numFmtId="4" fontId="4" fillId="5" borderId="79" xfId="0" applyNumberFormat="1" applyFont="1" applyFill="1" applyBorder="1" applyAlignment="1">
      <alignment horizontal="center" vertical="center" wrapText="1"/>
    </xf>
    <xf numFmtId="4" fontId="3" fillId="5" borderId="80" xfId="0" applyNumberFormat="1" applyFont="1" applyFill="1" applyBorder="1" applyAlignment="1">
      <alignment horizontal="center" vertical="center" wrapText="1"/>
    </xf>
    <xf numFmtId="4" fontId="1" fillId="5" borderId="81" xfId="0" applyNumberFormat="1" applyFont="1" applyFill="1" applyBorder="1" applyAlignment="1">
      <alignment horizontal="center" vertical="center" wrapText="1"/>
    </xf>
    <xf numFmtId="4" fontId="4" fillId="2" borderId="82" xfId="0" applyNumberFormat="1" applyFont="1" applyFill="1" applyBorder="1" applyAlignment="1">
      <alignment horizontal="center" vertical="center" wrapText="1"/>
    </xf>
    <xf numFmtId="4" fontId="4" fillId="0" borderId="83" xfId="0" applyNumberFormat="1" applyFont="1" applyBorder="1" applyAlignment="1">
      <alignment horizontal="center" vertical="center" wrapText="1"/>
    </xf>
    <xf numFmtId="4" fontId="4" fillId="5" borderId="84" xfId="0" applyNumberFormat="1" applyFont="1" applyFill="1" applyBorder="1" applyAlignment="1">
      <alignment horizontal="center" vertical="center" wrapText="1"/>
    </xf>
    <xf numFmtId="0" fontId="35" fillId="23" borderId="85" xfId="0" applyFont="1" applyFill="1" applyBorder="1" applyAlignment="1">
      <alignment horizontal="center" vertical="top" wrapText="1"/>
    </xf>
    <xf numFmtId="0" fontId="62" fillId="0" borderId="86" xfId="0" applyFont="1" applyBorder="1"/>
    <xf numFmtId="0" fontId="35" fillId="23" borderId="87" xfId="0" applyFont="1" applyFill="1" applyBorder="1" applyAlignment="1">
      <alignment horizontal="center" vertical="top" wrapText="1"/>
    </xf>
    <xf numFmtId="0" fontId="4" fillId="5" borderId="88" xfId="0" applyFont="1" applyFill="1" applyBorder="1" applyAlignment="1">
      <alignment horizontal="center" vertical="center" wrapText="1"/>
    </xf>
    <xf numFmtId="0" fontId="4" fillId="5" borderId="89" xfId="0" applyFont="1" applyFill="1" applyBorder="1" applyAlignment="1">
      <alignment horizontal="center" vertical="center" wrapText="1"/>
    </xf>
    <xf numFmtId="0" fontId="3" fillId="5" borderId="90" xfId="0" applyFont="1" applyFill="1" applyBorder="1" applyAlignment="1">
      <alignment horizontal="center" vertical="center" wrapText="1"/>
    </xf>
    <xf numFmtId="0" fontId="8" fillId="0" borderId="91" xfId="0" applyFont="1" applyBorder="1" applyAlignment="1" applyProtection="1">
      <alignment horizontal="center" vertical="center" wrapText="1"/>
      <protection locked="0"/>
    </xf>
    <xf numFmtId="4" fontId="1" fillId="14" borderId="81" xfId="0" applyNumberFormat="1" applyFont="1" applyFill="1" applyBorder="1" applyAlignment="1">
      <alignment horizontal="center" vertical="center" wrapText="1"/>
    </xf>
    <xf numFmtId="4" fontId="1" fillId="0" borderId="81" xfId="0" applyNumberFormat="1" applyFont="1" applyBorder="1" applyAlignment="1">
      <alignment horizontal="center" vertical="center" wrapText="1"/>
    </xf>
    <xf numFmtId="0" fontId="8" fillId="2" borderId="92" xfId="0" applyFont="1" applyFill="1" applyBorder="1" applyAlignment="1">
      <alignment horizontal="center" vertical="center" wrapText="1"/>
    </xf>
    <xf numFmtId="0" fontId="8" fillId="0" borderId="93" xfId="0" applyFont="1" applyBorder="1" applyAlignment="1" applyProtection="1">
      <alignment horizontal="center" vertical="center" wrapText="1"/>
      <protection locked="0"/>
    </xf>
    <xf numFmtId="4" fontId="4" fillId="5" borderId="83" xfId="0" applyNumberFormat="1" applyFont="1" applyFill="1" applyBorder="1" applyAlignment="1">
      <alignment horizontal="center" vertical="center" wrapText="1"/>
    </xf>
    <xf numFmtId="0" fontId="8" fillId="5" borderId="94" xfId="0" applyFont="1" applyFill="1" applyBorder="1" applyAlignment="1" applyProtection="1">
      <alignment horizontal="center" vertical="center" wrapText="1"/>
      <protection locked="0"/>
    </xf>
    <xf numFmtId="0" fontId="8" fillId="14" borderId="95" xfId="0" applyFont="1" applyFill="1" applyBorder="1" applyAlignment="1">
      <alignment horizontal="center" vertical="center" wrapText="1"/>
    </xf>
    <xf numFmtId="2" fontId="37" fillId="14" borderId="96" xfId="0" applyNumberFormat="1" applyFont="1" applyFill="1" applyBorder="1" applyAlignment="1">
      <alignment horizontal="center" vertical="center" wrapText="1"/>
    </xf>
    <xf numFmtId="2" fontId="38" fillId="14" borderId="97" xfId="0" applyNumberFormat="1" applyFont="1" applyFill="1" applyBorder="1" applyAlignment="1">
      <alignment horizontal="center" vertical="center" wrapText="1"/>
    </xf>
    <xf numFmtId="0" fontId="50" fillId="14" borderId="96" xfId="0" applyFont="1" applyFill="1" applyBorder="1" applyAlignment="1">
      <alignment horizontal="center" vertical="center" wrapText="1"/>
    </xf>
    <xf numFmtId="0" fontId="1" fillId="0" borderId="96" xfId="0" applyFont="1" applyBorder="1" applyAlignment="1">
      <alignment horizontal="center" vertical="center" wrapText="1"/>
    </xf>
    <xf numFmtId="0" fontId="1" fillId="14" borderId="96" xfId="0" applyFont="1" applyFill="1" applyBorder="1" applyAlignment="1">
      <alignment horizontal="center" vertical="center" wrapText="1"/>
    </xf>
    <xf numFmtId="4" fontId="1" fillId="14" borderId="97" xfId="0" applyNumberFormat="1" applyFont="1" applyFill="1" applyBorder="1" applyAlignment="1">
      <alignment horizontal="center" vertical="center" wrapText="1"/>
    </xf>
    <xf numFmtId="0" fontId="8" fillId="5" borderId="54" xfId="0" applyFont="1" applyFill="1" applyBorder="1" applyAlignment="1" applyProtection="1">
      <alignment horizontal="center" vertical="center" wrapText="1"/>
      <protection locked="0"/>
    </xf>
    <xf numFmtId="0" fontId="63" fillId="14" borderId="95" xfId="0" applyFont="1" applyFill="1" applyBorder="1" applyAlignment="1">
      <alignment horizontal="center" vertical="center" wrapText="1"/>
    </xf>
    <xf numFmtId="4" fontId="50" fillId="14" borderId="97" xfId="0" applyNumberFormat="1" applyFont="1" applyFill="1" applyBorder="1" applyAlignment="1">
      <alignment horizontal="center" vertical="center" wrapText="1"/>
    </xf>
    <xf numFmtId="0" fontId="8" fillId="14" borderId="91" xfId="0" applyFont="1" applyFill="1" applyBorder="1" applyAlignment="1" applyProtection="1">
      <alignment horizontal="center" vertical="center" wrapText="1"/>
      <protection locked="0"/>
    </xf>
    <xf numFmtId="4" fontId="4" fillId="14" borderId="81" xfId="0" applyNumberFormat="1" applyFont="1" applyFill="1" applyBorder="1" applyAlignment="1">
      <alignment horizontal="center" vertical="center" wrapText="1"/>
    </xf>
    <xf numFmtId="0" fontId="8" fillId="5" borderId="93" xfId="0" applyFont="1" applyFill="1" applyBorder="1" applyAlignment="1" applyProtection="1">
      <alignment horizontal="center" vertical="center" wrapText="1"/>
      <protection locked="0"/>
    </xf>
    <xf numFmtId="0" fontId="8" fillId="14" borderId="27" xfId="0" applyFont="1" applyFill="1" applyBorder="1" applyAlignment="1">
      <alignment horizontal="center" vertical="center" wrapText="1"/>
    </xf>
    <xf numFmtId="0" fontId="8" fillId="5" borderId="91" xfId="0" applyFont="1" applyFill="1" applyBorder="1" applyAlignment="1" applyProtection="1">
      <alignment horizontal="center" vertical="center" wrapText="1"/>
      <protection locked="0"/>
    </xf>
    <xf numFmtId="0" fontId="61" fillId="21" borderId="0" xfId="0" applyFont="1" applyFill="1" applyAlignment="1">
      <alignment horizontal="center"/>
    </xf>
    <xf numFmtId="49" fontId="61" fillId="21" borderId="0" xfId="0" applyNumberFormat="1" applyFont="1" applyFill="1" applyAlignment="1">
      <alignment horizontal="center"/>
    </xf>
    <xf numFmtId="0" fontId="61" fillId="21" borderId="0" xfId="0" applyFont="1" applyFill="1" applyAlignment="1">
      <alignment horizontal="center" wrapText="1"/>
    </xf>
    <xf numFmtId="0" fontId="61" fillId="21" borderId="0" xfId="0" applyFont="1" applyFill="1" applyAlignment="1">
      <alignment horizontal="center" vertical="center" wrapText="1"/>
    </xf>
    <xf numFmtId="0" fontId="8" fillId="14" borderId="91" xfId="0" applyFont="1" applyFill="1" applyBorder="1" applyAlignment="1">
      <alignment horizontal="center" vertical="center" wrapText="1"/>
    </xf>
    <xf numFmtId="0" fontId="5" fillId="0" borderId="0" xfId="0" applyFont="1" applyAlignment="1">
      <alignment horizontal="left" vertical="center"/>
    </xf>
    <xf numFmtId="0" fontId="24" fillId="0" borderId="0" xfId="0" applyFont="1" applyAlignment="1">
      <alignment vertical="center"/>
    </xf>
    <xf numFmtId="0" fontId="42" fillId="0" borderId="0" xfId="0" applyFont="1" applyAlignment="1">
      <alignment vertical="center"/>
    </xf>
    <xf numFmtId="0" fontId="5" fillId="0" borderId="8" xfId="0" applyFont="1" applyBorder="1" applyAlignment="1">
      <alignment vertical="center"/>
    </xf>
    <xf numFmtId="0" fontId="8" fillId="0" borderId="27" xfId="0" applyFont="1" applyBorder="1" applyAlignment="1" applyProtection="1">
      <alignment horizontal="center" vertical="center" wrapText="1"/>
      <protection locked="0"/>
    </xf>
    <xf numFmtId="0" fontId="8" fillId="14" borderId="98" xfId="0" applyFont="1" applyFill="1" applyBorder="1" applyAlignment="1">
      <alignment horizontal="center" vertical="center" wrapText="1"/>
    </xf>
    <xf numFmtId="0" fontId="8" fillId="0" borderId="95" xfId="0" applyFont="1" applyBorder="1" applyAlignment="1" applyProtection="1">
      <alignment horizontal="center" vertical="center" wrapText="1"/>
      <protection locked="0"/>
    </xf>
    <xf numFmtId="4" fontId="1" fillId="0" borderId="97" xfId="0" applyNumberFormat="1" applyFont="1" applyBorder="1" applyAlignment="1">
      <alignment horizontal="center" vertical="center" wrapText="1"/>
    </xf>
    <xf numFmtId="0" fontId="35" fillId="0" borderId="99" xfId="0" applyFont="1" applyBorder="1" applyAlignment="1">
      <alignment horizontal="center" vertical="top" wrapText="1"/>
    </xf>
    <xf numFmtId="0" fontId="35" fillId="0" borderId="100" xfId="0" applyFont="1" applyBorder="1" applyAlignment="1">
      <alignment horizontal="center" vertical="top" wrapText="1"/>
    </xf>
    <xf numFmtId="4" fontId="1" fillId="0" borderId="8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62" fillId="0" borderId="101" xfId="0" applyFont="1" applyBorder="1"/>
    <xf numFmtId="0" fontId="63" fillId="0" borderId="93" xfId="0" applyFont="1" applyBorder="1" applyAlignment="1">
      <alignment horizontal="center" vertical="center" wrapText="1"/>
    </xf>
    <xf numFmtId="4" fontId="50" fillId="0" borderId="83" xfId="0" applyNumberFormat="1" applyFont="1" applyBorder="1" applyAlignment="1">
      <alignment horizontal="center" vertical="center" wrapText="1"/>
    </xf>
    <xf numFmtId="0" fontId="26" fillId="0" borderId="8" xfId="0" applyFont="1" applyBorder="1" applyAlignment="1">
      <alignment horizontal="left" vertical="center"/>
    </xf>
    <xf numFmtId="0" fontId="26" fillId="0" borderId="0" xfId="0" applyFont="1" applyAlignment="1">
      <alignment vertical="center"/>
    </xf>
    <xf numFmtId="0" fontId="26" fillId="0" borderId="8" xfId="0" applyFont="1" applyBorder="1" applyAlignment="1">
      <alignment vertical="center"/>
    </xf>
    <xf numFmtId="0" fontId="21" fillId="25" borderId="0" xfId="0" applyFont="1" applyFill="1" applyAlignment="1">
      <alignment horizontal="center"/>
    </xf>
    <xf numFmtId="0" fontId="0" fillId="25" borderId="0" xfId="0" applyFill="1" applyAlignment="1">
      <alignment horizontal="center"/>
    </xf>
    <xf numFmtId="0" fontId="0" fillId="25" borderId="0" xfId="0" applyFill="1" applyAlignment="1">
      <alignment horizontal="center" wrapText="1"/>
    </xf>
    <xf numFmtId="0" fontId="3" fillId="25" borderId="0" xfId="0" applyFont="1" applyFill="1" applyAlignment="1">
      <alignment horizontal="right"/>
    </xf>
    <xf numFmtId="0" fontId="3" fillId="25" borderId="18" xfId="0" applyFont="1" applyFill="1" applyBorder="1" applyAlignment="1">
      <alignment horizontal="center"/>
    </xf>
    <xf numFmtId="0" fontId="3" fillId="25" borderId="0" xfId="0" applyFont="1" applyFill="1" applyProtection="1">
      <protection locked="0"/>
    </xf>
    <xf numFmtId="0" fontId="1" fillId="25" borderId="0" xfId="0" applyFont="1" applyFill="1" applyAlignment="1">
      <alignment horizontal="center"/>
    </xf>
    <xf numFmtId="0" fontId="3" fillId="25" borderId="18" xfId="0" applyFont="1" applyFill="1" applyBorder="1" applyAlignment="1" applyProtection="1">
      <alignment horizontal="center"/>
      <protection locked="0"/>
    </xf>
    <xf numFmtId="0" fontId="1" fillId="25" borderId="18" xfId="0" applyFont="1" applyFill="1" applyBorder="1" applyAlignment="1">
      <alignment horizontal="center"/>
    </xf>
    <xf numFmtId="0" fontId="1" fillId="25" borderId="0" xfId="0" applyFont="1" applyFill="1" applyAlignment="1">
      <alignment horizontal="center" wrapText="1"/>
    </xf>
    <xf numFmtId="0" fontId="3" fillId="25" borderId="5" xfId="0" applyFont="1" applyFill="1" applyBorder="1" applyAlignment="1">
      <alignment horizontal="center" vertical="center" wrapText="1"/>
    </xf>
    <xf numFmtId="0" fontId="0" fillId="25" borderId="0" xfId="0" applyFill="1" applyAlignment="1">
      <alignment horizontal="center" vertical="center" wrapText="1"/>
    </xf>
    <xf numFmtId="0" fontId="23" fillId="25" borderId="1" xfId="0" applyFont="1" applyFill="1" applyBorder="1" applyAlignment="1">
      <alignment horizontal="center"/>
    </xf>
    <xf numFmtId="0" fontId="0" fillId="25" borderId="1" xfId="0" applyFill="1" applyBorder="1" applyAlignment="1" applyProtection="1">
      <alignment horizontal="center"/>
      <protection locked="0"/>
    </xf>
    <xf numFmtId="164" fontId="0" fillId="25" borderId="1" xfId="0" applyNumberFormat="1" applyFill="1" applyBorder="1" applyAlignment="1" applyProtection="1">
      <alignment horizontal="center"/>
      <protection locked="0"/>
    </xf>
    <xf numFmtId="0" fontId="1" fillId="25" borderId="1" xfId="0" applyFont="1" applyFill="1" applyBorder="1" applyAlignment="1" applyProtection="1">
      <alignment horizontal="center"/>
      <protection locked="0"/>
    </xf>
    <xf numFmtId="0" fontId="0" fillId="25" borderId="1" xfId="0" applyFill="1" applyBorder="1" applyAlignment="1">
      <alignment horizontal="center"/>
    </xf>
    <xf numFmtId="0" fontId="23" fillId="25" borderId="16" xfId="0" applyFont="1" applyFill="1" applyBorder="1" applyAlignment="1">
      <alignment horizontal="center"/>
    </xf>
    <xf numFmtId="0" fontId="3" fillId="25" borderId="18" xfId="0" applyFont="1" applyFill="1" applyBorder="1"/>
    <xf numFmtId="0" fontId="3" fillId="25" borderId="18" xfId="0" applyFont="1" applyFill="1" applyBorder="1" applyAlignment="1">
      <alignment horizontal="right"/>
    </xf>
    <xf numFmtId="0" fontId="3" fillId="25" borderId="0" xfId="0" applyFont="1" applyFill="1" applyAlignment="1">
      <alignment horizontal="left"/>
    </xf>
    <xf numFmtId="0" fontId="3" fillId="25" borderId="0" xfId="0" applyFont="1" applyFill="1"/>
    <xf numFmtId="0" fontId="1" fillId="25" borderId="0" xfId="0" applyFont="1" applyFill="1" applyAlignment="1">
      <alignment horizontal="right"/>
    </xf>
    <xf numFmtId="0" fontId="1" fillId="25" borderId="0" xfId="0" applyFont="1" applyFill="1"/>
    <xf numFmtId="164" fontId="1" fillId="25" borderId="0" xfId="0" applyNumberFormat="1" applyFont="1" applyFill="1" applyAlignment="1">
      <alignment horizontal="center"/>
    </xf>
    <xf numFmtId="0" fontId="18" fillId="25" borderId="0" xfId="0" applyFont="1" applyFill="1" applyAlignment="1">
      <alignment horizontal="center"/>
    </xf>
    <xf numFmtId="0" fontId="16" fillId="25" borderId="0" xfId="0" applyFont="1" applyFill="1"/>
    <xf numFmtId="0" fontId="3" fillId="25" borderId="0" xfId="0" applyFont="1" applyFill="1" applyAlignment="1">
      <alignment horizontal="center"/>
    </xf>
    <xf numFmtId="0" fontId="3" fillId="25" borderId="18" xfId="0" applyFont="1" applyFill="1" applyBorder="1" applyAlignment="1">
      <alignment horizontal="left"/>
    </xf>
    <xf numFmtId="49" fontId="3" fillId="25" borderId="18" xfId="0" applyNumberFormat="1" applyFont="1" applyFill="1" applyBorder="1"/>
    <xf numFmtId="0" fontId="1" fillId="25" borderId="0" xfId="0" applyFont="1" applyFill="1" applyAlignment="1">
      <alignment horizontal="left"/>
    </xf>
    <xf numFmtId="0" fontId="1" fillId="25" borderId="1" xfId="0" applyFont="1" applyFill="1" applyBorder="1" applyAlignment="1">
      <alignment horizontal="center"/>
    </xf>
    <xf numFmtId="164" fontId="1" fillId="25" borderId="1" xfId="0" applyNumberFormat="1" applyFont="1" applyFill="1" applyBorder="1" applyAlignment="1">
      <alignment horizontal="center"/>
    </xf>
    <xf numFmtId="0" fontId="1" fillId="25" borderId="16" xfId="0" applyFont="1" applyFill="1" applyBorder="1" applyAlignment="1">
      <alignment horizontal="center"/>
    </xf>
    <xf numFmtId="164" fontId="1" fillId="25" borderId="16" xfId="0" applyNumberFormat="1" applyFont="1" applyFill="1" applyBorder="1" applyAlignment="1">
      <alignment horizontal="center"/>
    </xf>
    <xf numFmtId="0" fontId="1" fillId="25" borderId="38" xfId="0" applyFont="1" applyFill="1" applyBorder="1" applyAlignment="1" applyProtection="1">
      <alignment horizontal="center"/>
      <protection locked="0"/>
    </xf>
    <xf numFmtId="0" fontId="1" fillId="25" borderId="37" xfId="0" applyFont="1" applyFill="1" applyBorder="1" applyAlignment="1">
      <alignment horizontal="center"/>
    </xf>
    <xf numFmtId="0" fontId="1" fillId="25" borderId="38" xfId="0" applyFont="1" applyFill="1" applyBorder="1" applyAlignment="1">
      <alignment horizontal="center"/>
    </xf>
    <xf numFmtId="164" fontId="1" fillId="25" borderId="37" xfId="0" applyNumberFormat="1" applyFont="1" applyFill="1" applyBorder="1" applyAlignment="1">
      <alignment horizontal="center"/>
    </xf>
    <xf numFmtId="0" fontId="13" fillId="25" borderId="77" xfId="0" applyFont="1" applyFill="1" applyBorder="1"/>
    <xf numFmtId="0" fontId="1" fillId="25" borderId="77" xfId="0" applyFont="1" applyFill="1" applyBorder="1"/>
    <xf numFmtId="0" fontId="1" fillId="25" borderId="77" xfId="0" applyFont="1" applyFill="1" applyBorder="1" applyAlignment="1">
      <alignment horizontal="center"/>
    </xf>
    <xf numFmtId="0" fontId="3" fillId="25" borderId="77" xfId="0" applyFont="1" applyFill="1" applyBorder="1" applyAlignment="1">
      <alignment horizontal="center" vertical="center" wrapText="1"/>
    </xf>
    <xf numFmtId="0" fontId="13" fillId="25" borderId="77" xfId="0" applyFont="1" applyFill="1" applyBorder="1" applyAlignment="1">
      <alignment horizontal="center"/>
    </xf>
    <xf numFmtId="49" fontId="18" fillId="5" borderId="6" xfId="0" applyNumberFormat="1" applyFont="1" applyFill="1" applyBorder="1" applyAlignment="1" applyProtection="1">
      <alignment horizontal="center"/>
      <protection locked="0"/>
    </xf>
    <xf numFmtId="0" fontId="13" fillId="7" borderId="6" xfId="0" applyFont="1" applyFill="1" applyBorder="1" applyAlignment="1">
      <alignment horizontal="center" vertical="center"/>
    </xf>
    <xf numFmtId="0" fontId="0" fillId="0" borderId="3" xfId="0" applyBorder="1" applyAlignment="1">
      <alignment horizontal="center"/>
    </xf>
    <xf numFmtId="49" fontId="0" fillId="0" borderId="3" xfId="0" applyNumberFormat="1" applyBorder="1" applyAlignment="1">
      <alignment horizontal="center"/>
    </xf>
    <xf numFmtId="49" fontId="0" fillId="0" borderId="0" xfId="0" applyNumberFormat="1" applyAlignment="1">
      <alignment horizontal="center"/>
    </xf>
    <xf numFmtId="14" fontId="0" fillId="0" borderId="0" xfId="0" applyNumberFormat="1" applyAlignment="1">
      <alignment horizontal="center"/>
    </xf>
    <xf numFmtId="0" fontId="1" fillId="0" borderId="0" xfId="0" applyFont="1" applyAlignment="1">
      <alignment horizontal="center"/>
    </xf>
    <xf numFmtId="0" fontId="13" fillId="0" borderId="0" xfId="0" applyFont="1" applyAlignment="1">
      <alignment horizontal="center"/>
    </xf>
    <xf numFmtId="0" fontId="0" fillId="0" borderId="2" xfId="0" applyBorder="1" applyAlignment="1">
      <alignment horizontal="center"/>
    </xf>
    <xf numFmtId="14" fontId="0" fillId="0" borderId="3" xfId="0" applyNumberFormat="1" applyBorder="1" applyAlignment="1">
      <alignment horizontal="center"/>
    </xf>
    <xf numFmtId="0" fontId="0" fillId="0" borderId="4" xfId="0" applyBorder="1" applyAlignment="1">
      <alignment horizontal="center"/>
    </xf>
    <xf numFmtId="0" fontId="28" fillId="0" borderId="0" xfId="0" applyFont="1" applyAlignment="1">
      <alignment horizontal="left" vertical="center"/>
    </xf>
    <xf numFmtId="0" fontId="29" fillId="0" borderId="0" xfId="0" applyFont="1" applyAlignment="1">
      <alignment horizontal="lef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14" fontId="49" fillId="0" borderId="0" xfId="0" applyNumberFormat="1" applyFont="1" applyAlignment="1">
      <alignment horizontal="center"/>
    </xf>
    <xf numFmtId="0" fontId="0" fillId="0" borderId="3" xfId="0" applyBorder="1" applyAlignment="1">
      <alignment horizontal="center" wrapText="1"/>
    </xf>
    <xf numFmtId="0" fontId="3" fillId="0" borderId="0" xfId="0" applyFont="1" applyAlignment="1">
      <alignment horizontal="right"/>
    </xf>
    <xf numFmtId="0" fontId="3" fillId="0" borderId="0" xfId="0" applyFont="1" applyAlignment="1">
      <alignment horizontal="right" wrapText="1"/>
    </xf>
    <xf numFmtId="0" fontId="1" fillId="0" borderId="3" xfId="0" applyFont="1" applyBorder="1" applyAlignment="1">
      <alignment horizontal="center"/>
    </xf>
    <xf numFmtId="0" fontId="3" fillId="24" borderId="5" xfId="0" applyFont="1" applyFill="1" applyBorder="1" applyAlignment="1">
      <alignment horizontal="center" vertical="center" wrapText="1"/>
    </xf>
    <xf numFmtId="0" fontId="3" fillId="24" borderId="6" xfId="0" applyFont="1" applyFill="1" applyBorder="1" applyAlignment="1">
      <alignment horizontal="center" vertical="center" wrapText="1"/>
    </xf>
    <xf numFmtId="49" fontId="3" fillId="24" borderId="5" xfId="0" applyNumberFormat="1" applyFont="1" applyFill="1" applyBorder="1" applyAlignment="1">
      <alignment horizontal="center" vertical="center" wrapText="1"/>
    </xf>
    <xf numFmtId="0" fontId="1" fillId="0" borderId="8" xfId="0" applyFont="1" applyBorder="1" applyAlignment="1">
      <alignment horizontal="center"/>
    </xf>
    <xf numFmtId="0" fontId="0" fillId="0" borderId="8" xfId="0" applyBorder="1" applyAlignment="1">
      <alignment horizontal="center" wrapText="1"/>
    </xf>
    <xf numFmtId="49" fontId="0" fillId="0" borderId="8" xfId="0" applyNumberFormat="1" applyBorder="1" applyAlignment="1">
      <alignment horizontal="center"/>
    </xf>
    <xf numFmtId="0" fontId="61" fillId="14" borderId="0" xfId="0" applyFont="1" applyFill="1" applyAlignment="1">
      <alignment horizontal="center"/>
    </xf>
    <xf numFmtId="0" fontId="68" fillId="0" borderId="16" xfId="0" applyFont="1" applyBorder="1" applyAlignment="1">
      <alignment horizontal="center"/>
    </xf>
    <xf numFmtId="40" fontId="13" fillId="0" borderId="117" xfId="0" applyNumberFormat="1" applyFont="1" applyBorder="1"/>
    <xf numFmtId="0" fontId="8" fillId="5" borderId="95" xfId="0" applyFont="1" applyFill="1" applyBorder="1" applyAlignment="1" applyProtection="1">
      <alignment horizontal="center" vertical="center" wrapText="1"/>
      <protection locked="0"/>
    </xf>
    <xf numFmtId="4" fontId="4" fillId="5" borderId="97" xfId="0" applyNumberFormat="1" applyFont="1" applyFill="1" applyBorder="1" applyAlignment="1">
      <alignment horizontal="center" vertical="center" wrapText="1"/>
    </xf>
    <xf numFmtId="0" fontId="13" fillId="0" borderId="52" xfId="0" applyFont="1" applyBorder="1"/>
    <xf numFmtId="0" fontId="13" fillId="0" borderId="1" xfId="0" applyFont="1" applyBorder="1"/>
    <xf numFmtId="49" fontId="3" fillId="0" borderId="118" xfId="0" applyNumberFormat="1" applyFont="1" applyBorder="1" applyAlignment="1">
      <alignment horizontal="center" vertical="center" wrapText="1"/>
    </xf>
    <xf numFmtId="0" fontId="4" fillId="0" borderId="119" xfId="0" applyFont="1" applyBorder="1" applyAlignment="1">
      <alignment horizontal="center" vertical="center" wrapText="1"/>
    </xf>
    <xf numFmtId="0" fontId="0" fillId="0" borderId="119" xfId="0" applyBorder="1" applyAlignment="1">
      <alignment horizontal="center" vertical="center" wrapText="1"/>
    </xf>
    <xf numFmtId="0" fontId="0" fillId="0" borderId="119" xfId="0" applyBorder="1" applyAlignment="1">
      <alignment horizontal="center" wrapText="1"/>
    </xf>
    <xf numFmtId="0" fontId="0" fillId="0" borderId="12" xfId="0" applyBorder="1" applyAlignment="1">
      <alignment horizontal="center" wrapText="1"/>
    </xf>
    <xf numFmtId="0" fontId="0" fillId="17" borderId="120" xfId="0" applyFill="1" applyBorder="1"/>
    <xf numFmtId="0" fontId="53" fillId="17" borderId="121" xfId="0" applyFont="1" applyFill="1" applyBorder="1" applyAlignment="1">
      <alignment horizontal="center"/>
    </xf>
    <xf numFmtId="0" fontId="0" fillId="17" borderId="121" xfId="0" applyFill="1" applyBorder="1"/>
    <xf numFmtId="40" fontId="0" fillId="17" borderId="121" xfId="0" applyNumberFormat="1" applyFill="1" applyBorder="1"/>
    <xf numFmtId="40" fontId="0" fillId="17" borderId="124" xfId="0" applyNumberFormat="1" applyFill="1" applyBorder="1"/>
    <xf numFmtId="0" fontId="1" fillId="19" borderId="120" xfId="0" applyFont="1" applyFill="1" applyBorder="1"/>
    <xf numFmtId="0" fontId="54" fillId="19" borderId="121" xfId="0" applyFont="1" applyFill="1" applyBorder="1" applyAlignment="1">
      <alignment horizontal="center"/>
    </xf>
    <xf numFmtId="0" fontId="1" fillId="19" borderId="121" xfId="0" applyFont="1" applyFill="1" applyBorder="1"/>
    <xf numFmtId="0" fontId="1" fillId="19" borderId="121" xfId="0" applyFont="1" applyFill="1" applyBorder="1" applyAlignment="1">
      <alignment horizontal="center"/>
    </xf>
    <xf numFmtId="40" fontId="1" fillId="19" borderId="121" xfId="0" applyNumberFormat="1" applyFont="1" applyFill="1" applyBorder="1"/>
    <xf numFmtId="40" fontId="1" fillId="19" borderId="124" xfId="0" applyNumberFormat="1" applyFont="1" applyFill="1" applyBorder="1"/>
    <xf numFmtId="0" fontId="0" fillId="20" borderId="120" xfId="0" applyFill="1" applyBorder="1"/>
    <xf numFmtId="0" fontId="55" fillId="20" borderId="121" xfId="0" applyFont="1" applyFill="1" applyBorder="1" applyAlignment="1">
      <alignment horizontal="center"/>
    </xf>
    <xf numFmtId="0" fontId="0" fillId="20" borderId="121" xfId="0" applyFill="1" applyBorder="1"/>
    <xf numFmtId="0" fontId="0" fillId="20" borderId="121" xfId="0" applyFill="1" applyBorder="1" applyAlignment="1">
      <alignment horizontal="center"/>
    </xf>
    <xf numFmtId="40" fontId="0" fillId="20" borderId="121" xfId="0" applyNumberFormat="1" applyFill="1" applyBorder="1"/>
    <xf numFmtId="40" fontId="0" fillId="20" borderId="124" xfId="0" applyNumberFormat="1" applyFill="1" applyBorder="1"/>
    <xf numFmtId="0" fontId="13" fillId="0" borderId="38" xfId="0" applyFont="1" applyBorder="1" applyAlignment="1">
      <alignment horizontal="center"/>
    </xf>
    <xf numFmtId="0" fontId="60" fillId="14" borderId="0" xfId="0" applyFont="1" applyFill="1"/>
    <xf numFmtId="4" fontId="69" fillId="14" borderId="0" xfId="0" applyNumberFormat="1" applyFont="1" applyFill="1"/>
    <xf numFmtId="0" fontId="50" fillId="14" borderId="0" xfId="0" applyFont="1" applyFill="1" applyAlignment="1">
      <alignment vertical="center"/>
    </xf>
    <xf numFmtId="4" fontId="69" fillId="14" borderId="0" xfId="0" applyNumberFormat="1" applyFont="1" applyFill="1" applyAlignment="1">
      <alignment vertical="center"/>
    </xf>
    <xf numFmtId="0" fontId="51" fillId="14" borderId="0" xfId="0" applyFont="1" applyFill="1" applyAlignment="1">
      <alignment vertical="center"/>
    </xf>
    <xf numFmtId="0" fontId="50" fillId="14" borderId="0" xfId="0" applyFont="1" applyFill="1"/>
    <xf numFmtId="10" fontId="70" fillId="14" borderId="0" xfId="0" applyNumberFormat="1" applyFont="1" applyFill="1" applyAlignment="1">
      <alignment horizontal="center" wrapText="1"/>
    </xf>
    <xf numFmtId="4" fontId="69" fillId="14" borderId="0" xfId="0" applyNumberFormat="1" applyFont="1" applyFill="1" applyAlignment="1">
      <alignment horizontal="center" wrapText="1"/>
    </xf>
    <xf numFmtId="0" fontId="50" fillId="14" borderId="0" xfId="0" applyFont="1" applyFill="1" applyAlignment="1">
      <alignment horizontal="center" wrapText="1"/>
    </xf>
    <xf numFmtId="40" fontId="50" fillId="14" borderId="0" xfId="0" applyNumberFormat="1" applyFont="1" applyFill="1"/>
    <xf numFmtId="0" fontId="52" fillId="14" borderId="0" xfId="0" applyFont="1" applyFill="1"/>
    <xf numFmtId="0" fontId="69" fillId="14" borderId="0" xfId="0" applyFont="1" applyFill="1"/>
    <xf numFmtId="4" fontId="50" fillId="14" borderId="0" xfId="0" applyNumberFormat="1" applyFont="1" applyFill="1"/>
    <xf numFmtId="4" fontId="69" fillId="14" borderId="77" xfId="0" applyNumberFormat="1" applyFont="1" applyFill="1" applyBorder="1"/>
    <xf numFmtId="0" fontId="70" fillId="14" borderId="77" xfId="0" applyFont="1" applyFill="1" applyBorder="1"/>
    <xf numFmtId="0" fontId="0" fillId="13" borderId="0" xfId="0" applyFill="1"/>
    <xf numFmtId="0" fontId="18" fillId="0" borderId="0" xfId="0" applyFont="1" applyAlignment="1">
      <alignment horizontal="center" wrapText="1"/>
    </xf>
    <xf numFmtId="0" fontId="18" fillId="7" borderId="5" xfId="0" applyFont="1" applyFill="1" applyBorder="1" applyAlignment="1" applyProtection="1">
      <alignment horizontal="center"/>
      <protection locked="0"/>
    </xf>
    <xf numFmtId="0" fontId="1" fillId="16" borderId="120" xfId="0" applyFont="1" applyFill="1" applyBorder="1"/>
    <xf numFmtId="0" fontId="54" fillId="16" borderId="121" xfId="0" applyFont="1" applyFill="1" applyBorder="1" applyAlignment="1">
      <alignment horizontal="center"/>
    </xf>
    <xf numFmtId="0" fontId="1" fillId="16" borderId="121" xfId="0" applyFont="1" applyFill="1" applyBorder="1"/>
    <xf numFmtId="0" fontId="1" fillId="16" borderId="121" xfId="0" applyFont="1" applyFill="1" applyBorder="1" applyAlignment="1">
      <alignment horizontal="center"/>
    </xf>
    <xf numFmtId="40" fontId="1" fillId="16" borderId="121" xfId="0" applyNumberFormat="1" applyFont="1" applyFill="1" applyBorder="1"/>
    <xf numFmtId="40" fontId="1" fillId="16" borderId="124" xfId="0" applyNumberFormat="1" applyFont="1" applyFill="1" applyBorder="1"/>
    <xf numFmtId="0" fontId="0" fillId="16" borderId="46" xfId="0" applyFill="1" applyBorder="1"/>
    <xf numFmtId="0" fontId="55" fillId="16" borderId="16" xfId="0" applyFont="1" applyFill="1" applyBorder="1" applyAlignment="1">
      <alignment horizontal="center"/>
    </xf>
    <xf numFmtId="0" fontId="0" fillId="16" borderId="16" xfId="0" applyFill="1" applyBorder="1"/>
    <xf numFmtId="0" fontId="0" fillId="16" borderId="16" xfId="0" applyFill="1" applyBorder="1" applyAlignment="1">
      <alignment horizontal="center"/>
    </xf>
    <xf numFmtId="40" fontId="0" fillId="16" borderId="16" xfId="0" applyNumberFormat="1" applyFill="1" applyBorder="1"/>
    <xf numFmtId="40" fontId="0" fillId="16" borderId="47" xfId="0" applyNumberFormat="1" applyFill="1" applyBorder="1"/>
    <xf numFmtId="0" fontId="55" fillId="17" borderId="121" xfId="0" applyFont="1" applyFill="1" applyBorder="1" applyAlignment="1">
      <alignment horizontal="center"/>
    </xf>
    <xf numFmtId="0" fontId="0" fillId="17" borderId="121" xfId="0" applyFill="1" applyBorder="1" applyAlignment="1">
      <alignment horizontal="center"/>
    </xf>
    <xf numFmtId="0" fontId="8" fillId="0" borderId="0" xfId="0" applyFont="1"/>
    <xf numFmtId="0" fontId="13" fillId="0" borderId="0" xfId="0" applyFont="1" applyAlignment="1">
      <alignment vertical="center"/>
    </xf>
    <xf numFmtId="0" fontId="3" fillId="0" borderId="0" xfId="0" applyFont="1" applyAlignment="1">
      <alignment vertical="center"/>
    </xf>
    <xf numFmtId="0" fontId="3" fillId="0" borderId="0" xfId="0" applyFont="1"/>
    <xf numFmtId="0" fontId="1" fillId="0" borderId="0" xfId="0" applyFont="1" applyAlignment="1">
      <alignment vertical="center"/>
    </xf>
    <xf numFmtId="0" fontId="1" fillId="0" borderId="0" xfId="0" applyFont="1"/>
    <xf numFmtId="0" fontId="1" fillId="0" borderId="0" xfId="0" applyFont="1" applyAlignment="1">
      <alignment horizontal="center" wrapText="1"/>
    </xf>
    <xf numFmtId="0" fontId="3" fillId="0" borderId="16" xfId="0" applyFont="1" applyBorder="1" applyAlignment="1">
      <alignment horizontal="center" vertical="center" wrapText="1"/>
    </xf>
    <xf numFmtId="0" fontId="1" fillId="0" borderId="0" xfId="0" applyFont="1" applyAlignment="1">
      <alignment horizontal="right"/>
    </xf>
    <xf numFmtId="0" fontId="1" fillId="0" borderId="29" xfId="0" applyFont="1" applyBorder="1" applyAlignment="1">
      <alignment horizontal="left"/>
    </xf>
    <xf numFmtId="49" fontId="1" fillId="0" borderId="18" xfId="0" applyNumberFormat="1" applyFont="1" applyBorder="1"/>
    <xf numFmtId="0" fontId="1" fillId="0" borderId="18" xfId="0" applyFont="1" applyBorder="1"/>
    <xf numFmtId="0" fontId="1" fillId="0" borderId="18" xfId="0" applyFont="1" applyBorder="1" applyAlignment="1">
      <alignment horizontal="right"/>
    </xf>
    <xf numFmtId="0" fontId="1" fillId="0" borderId="29" xfId="0" applyFont="1" applyBorder="1"/>
    <xf numFmtId="14" fontId="1" fillId="0" borderId="0" xfId="0" applyNumberFormat="1" applyFont="1"/>
    <xf numFmtId="0" fontId="20" fillId="0" borderId="2" xfId="0" applyFont="1" applyBorder="1" applyAlignment="1">
      <alignment horizontal="right" vertical="top"/>
    </xf>
    <xf numFmtId="0" fontId="1" fillId="0" borderId="9" xfId="0" applyFont="1" applyBorder="1"/>
    <xf numFmtId="0" fontId="1" fillId="0" borderId="4" xfId="0" applyFont="1" applyBorder="1" applyAlignment="1">
      <alignment horizontal="right" vertical="top"/>
    </xf>
    <xf numFmtId="0" fontId="1" fillId="0" borderId="10" xfId="0" applyFont="1" applyBorder="1"/>
    <xf numFmtId="0" fontId="1" fillId="0" borderId="4" xfId="0" applyFont="1" applyBorder="1"/>
    <xf numFmtId="0" fontId="1" fillId="0" borderId="7" xfId="0" applyFont="1" applyBorder="1"/>
    <xf numFmtId="0" fontId="1" fillId="0" borderId="11" xfId="0" applyFont="1" applyBorder="1"/>
    <xf numFmtId="0" fontId="71" fillId="21" borderId="0" xfId="0" applyFont="1" applyFill="1" applyAlignment="1">
      <alignment horizontal="center"/>
    </xf>
    <xf numFmtId="14" fontId="61" fillId="21" borderId="0" xfId="0" applyNumberFormat="1" applyFont="1" applyFill="1" applyAlignment="1">
      <alignment horizontal="center"/>
    </xf>
    <xf numFmtId="0" fontId="13" fillId="5" borderId="0" xfId="0" applyFont="1" applyFill="1" applyAlignment="1">
      <alignment horizontal="left"/>
    </xf>
    <xf numFmtId="0" fontId="13" fillId="5" borderId="0" xfId="0" applyFont="1" applyFill="1" applyAlignment="1">
      <alignment horizontal="left" vertical="center" wrapText="1"/>
    </xf>
    <xf numFmtId="0" fontId="16" fillId="5" borderId="0" xfId="0" applyFont="1" applyFill="1" applyAlignment="1">
      <alignment horizontal="center" wrapText="1"/>
    </xf>
    <xf numFmtId="0" fontId="8" fillId="5" borderId="0" xfId="0" applyFont="1" applyFill="1" applyAlignment="1">
      <alignment horizontal="center" vertical="center"/>
    </xf>
    <xf numFmtId="0" fontId="27" fillId="5" borderId="0" xfId="0" applyFont="1" applyFill="1" applyAlignment="1">
      <alignment horizontal="center" vertical="center" wrapText="1"/>
    </xf>
    <xf numFmtId="0" fontId="31" fillId="2" borderId="0" xfId="0" applyFont="1" applyFill="1" applyAlignment="1">
      <alignment horizontal="center" wrapText="1"/>
    </xf>
    <xf numFmtId="0" fontId="64" fillId="9" borderId="0" xfId="0" applyFont="1" applyFill="1" applyAlignment="1">
      <alignment horizontal="center"/>
    </xf>
    <xf numFmtId="0" fontId="34" fillId="10" borderId="6" xfId="0" applyFont="1" applyFill="1" applyBorder="1" applyAlignment="1">
      <alignment horizontal="center" vertical="center"/>
    </xf>
    <xf numFmtId="0" fontId="34" fillId="10" borderId="14"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6" xfId="0" applyFont="1" applyFill="1" applyBorder="1" applyAlignment="1">
      <alignment horizontal="center"/>
    </xf>
    <xf numFmtId="0" fontId="34" fillId="10" borderId="14" xfId="0" applyFont="1" applyFill="1" applyBorder="1" applyAlignment="1">
      <alignment horizontal="center"/>
    </xf>
    <xf numFmtId="0" fontId="34" fillId="10" borderId="15" xfId="0" applyFont="1" applyFill="1" applyBorder="1" applyAlignment="1">
      <alignment horizontal="center"/>
    </xf>
    <xf numFmtId="0" fontId="3" fillId="9" borderId="3" xfId="0" applyFont="1" applyFill="1" applyBorder="1" applyAlignment="1">
      <alignment horizontal="center" vertical="center"/>
    </xf>
    <xf numFmtId="0" fontId="14" fillId="5" borderId="102" xfId="0" applyFont="1" applyFill="1" applyBorder="1" applyAlignment="1">
      <alignment horizontal="center" vertical="center" wrapText="1"/>
    </xf>
    <xf numFmtId="0" fontId="14" fillId="5" borderId="103" xfId="0" applyFont="1" applyFill="1" applyBorder="1" applyAlignment="1">
      <alignment horizontal="center" vertical="center" wrapText="1"/>
    </xf>
    <xf numFmtId="0" fontId="14" fillId="5" borderId="104" xfId="0" applyFont="1" applyFill="1" applyBorder="1" applyAlignment="1">
      <alignment horizontal="center" vertical="center" wrapText="1"/>
    </xf>
    <xf numFmtId="8" fontId="14" fillId="5" borderId="55" xfId="0" applyNumberFormat="1" applyFont="1" applyFill="1" applyBorder="1" applyAlignment="1">
      <alignment horizontal="center" vertical="center" wrapText="1"/>
    </xf>
    <xf numFmtId="8" fontId="14" fillId="5" borderId="56" xfId="0" applyNumberFormat="1" applyFont="1" applyFill="1" applyBorder="1" applyAlignment="1">
      <alignment horizontal="center" vertical="center" wrapText="1"/>
    </xf>
    <xf numFmtId="8" fontId="14" fillId="5" borderId="105" xfId="0" applyNumberFormat="1" applyFont="1" applyFill="1" applyBorder="1" applyAlignment="1">
      <alignment horizontal="center" vertical="center" wrapText="1"/>
    </xf>
    <xf numFmtId="8" fontId="14" fillId="5" borderId="106" xfId="0" applyNumberFormat="1" applyFont="1" applyFill="1" applyBorder="1" applyAlignment="1">
      <alignment horizontal="center" vertical="center" wrapText="1"/>
    </xf>
    <xf numFmtId="8" fontId="14" fillId="5" borderId="107" xfId="0" applyNumberFormat="1" applyFont="1" applyFill="1" applyBorder="1" applyAlignment="1">
      <alignment horizontal="center" vertical="center" wrapText="1"/>
    </xf>
    <xf numFmtId="8" fontId="14" fillId="5" borderId="108" xfId="0" applyNumberFormat="1"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10" xfId="0" applyFont="1" applyFill="1" applyBorder="1" applyAlignment="1">
      <alignment horizontal="center" vertical="center" wrapText="1"/>
    </xf>
    <xf numFmtId="0" fontId="65" fillId="11" borderId="111" xfId="0" applyFont="1" applyFill="1" applyBorder="1" applyAlignment="1">
      <alignment horizontal="center" vertical="center" wrapText="1"/>
    </xf>
    <xf numFmtId="0" fontId="65" fillId="11" borderId="14" xfId="0" applyFont="1" applyFill="1" applyBorder="1" applyAlignment="1">
      <alignment horizontal="center" vertical="center" wrapText="1"/>
    </xf>
    <xf numFmtId="0" fontId="65" fillId="11" borderId="112" xfId="0" applyFont="1" applyFill="1" applyBorder="1" applyAlignment="1">
      <alignment horizontal="center" vertical="center" wrapText="1"/>
    </xf>
    <xf numFmtId="0" fontId="65" fillId="11" borderId="14" xfId="0" applyFont="1" applyFill="1" applyBorder="1" applyAlignment="1">
      <alignment horizontal="center" vertical="center"/>
    </xf>
    <xf numFmtId="0" fontId="65" fillId="11" borderId="112" xfId="0" applyFont="1" applyFill="1" applyBorder="1" applyAlignment="1">
      <alignment horizontal="center" vertical="center"/>
    </xf>
    <xf numFmtId="0" fontId="65" fillId="11" borderId="111" xfId="0" applyFont="1" applyFill="1" applyBorder="1" applyAlignment="1">
      <alignment horizontal="center" vertical="center"/>
    </xf>
    <xf numFmtId="0" fontId="40" fillId="11" borderId="111" xfId="0" applyFont="1" applyFill="1" applyBorder="1" applyAlignment="1">
      <alignment horizontal="center" vertical="center" wrapText="1"/>
    </xf>
    <xf numFmtId="0" fontId="40" fillId="11" borderId="14" xfId="0" applyFont="1" applyFill="1" applyBorder="1" applyAlignment="1">
      <alignment horizontal="center" vertical="center" wrapText="1"/>
    </xf>
    <xf numFmtId="0" fontId="40" fillId="11" borderId="112" xfId="0" applyFont="1" applyFill="1" applyBorder="1" applyAlignment="1">
      <alignment horizontal="center" vertical="center" wrapText="1"/>
    </xf>
    <xf numFmtId="0" fontId="35" fillId="0" borderId="99" xfId="0" applyFont="1" applyBorder="1" applyAlignment="1">
      <alignment horizontal="center" vertical="top" wrapText="1"/>
    </xf>
    <xf numFmtId="0" fontId="35" fillId="0" borderId="101" xfId="0" applyFont="1" applyBorder="1" applyAlignment="1">
      <alignment horizontal="center" vertical="top" wrapText="1"/>
    </xf>
    <xf numFmtId="0" fontId="35" fillId="0" borderId="100" xfId="0" applyFont="1" applyBorder="1" applyAlignment="1">
      <alignment horizontal="center" vertical="top" wrapText="1"/>
    </xf>
    <xf numFmtId="0" fontId="67" fillId="5" borderId="109" xfId="0" applyFont="1" applyFill="1" applyBorder="1" applyAlignment="1">
      <alignment horizontal="center" vertical="center" wrapText="1"/>
    </xf>
    <xf numFmtId="0" fontId="67" fillId="5" borderId="0" xfId="0" applyFont="1" applyFill="1" applyAlignment="1">
      <alignment horizontal="center" vertical="center" wrapText="1"/>
    </xf>
    <xf numFmtId="0" fontId="67" fillId="5" borderId="110" xfId="0" applyFont="1" applyFill="1" applyBorder="1" applyAlignment="1">
      <alignment horizontal="center" vertical="center" wrapText="1"/>
    </xf>
    <xf numFmtId="0" fontId="18" fillId="7" borderId="8" xfId="0" applyFont="1" applyFill="1" applyBorder="1" applyAlignment="1">
      <alignment horizontal="center"/>
    </xf>
    <xf numFmtId="0" fontId="10" fillId="7" borderId="0" xfId="0" applyFont="1" applyFill="1" applyAlignment="1">
      <alignment horizontal="center"/>
    </xf>
    <xf numFmtId="0" fontId="18" fillId="7" borderId="0" xfId="0" applyFont="1" applyFill="1" applyAlignment="1">
      <alignment horizontal="center"/>
    </xf>
    <xf numFmtId="40" fontId="8" fillId="7" borderId="0" xfId="0" applyNumberFormat="1" applyFont="1" applyFill="1" applyAlignment="1">
      <alignment horizontal="center"/>
    </xf>
    <xf numFmtId="0" fontId="30" fillId="7" borderId="0" xfId="0" applyFont="1" applyFill="1" applyAlignment="1">
      <alignment horizontal="center" vertical="center" wrapText="1"/>
    </xf>
    <xf numFmtId="0" fontId="13" fillId="7" borderId="8" xfId="0" applyFont="1" applyFill="1" applyBorder="1" applyAlignment="1">
      <alignment horizontal="center"/>
    </xf>
    <xf numFmtId="49" fontId="18" fillId="12" borderId="8" xfId="0" applyNumberFormat="1" applyFont="1" applyFill="1" applyBorder="1" applyAlignment="1">
      <alignment horizontal="center"/>
    </xf>
    <xf numFmtId="0" fontId="1" fillId="13" borderId="6" xfId="0" applyFont="1" applyFill="1" applyBorder="1" applyAlignment="1" applyProtection="1">
      <alignment horizontal="left" vertical="top" wrapText="1"/>
      <protection locked="0"/>
    </xf>
    <xf numFmtId="0" fontId="4" fillId="13" borderId="14" xfId="0" applyFont="1" applyFill="1" applyBorder="1" applyAlignment="1" applyProtection="1">
      <alignment horizontal="left" vertical="top" wrapText="1"/>
      <protection locked="0"/>
    </xf>
    <xf numFmtId="0" fontId="4" fillId="13" borderId="15" xfId="0" applyFont="1" applyFill="1" applyBorder="1" applyAlignment="1" applyProtection="1">
      <alignment horizontal="left" vertical="top" wrapText="1"/>
      <protection locked="0"/>
    </xf>
    <xf numFmtId="49" fontId="18" fillId="5" borderId="6" xfId="0" applyNumberFormat="1" applyFont="1" applyFill="1" applyBorder="1" applyAlignment="1" applyProtection="1">
      <alignment horizontal="center"/>
      <protection locked="0"/>
    </xf>
    <xf numFmtId="49" fontId="18" fillId="5" borderId="14" xfId="0" applyNumberFormat="1" applyFont="1" applyFill="1" applyBorder="1" applyAlignment="1" applyProtection="1">
      <alignment horizontal="center"/>
      <protection locked="0"/>
    </xf>
    <xf numFmtId="49" fontId="18" fillId="5" borderId="15" xfId="0" applyNumberFormat="1" applyFont="1" applyFill="1" applyBorder="1" applyAlignment="1" applyProtection="1">
      <alignment horizontal="center"/>
      <protection locked="0"/>
    </xf>
    <xf numFmtId="49" fontId="17" fillId="5" borderId="6" xfId="1" applyNumberFormat="1" applyFill="1" applyBorder="1" applyAlignment="1" applyProtection="1">
      <alignment horizontal="center"/>
      <protection locked="0"/>
    </xf>
    <xf numFmtId="0" fontId="13" fillId="8" borderId="6"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0" fillId="0" borderId="0" xfId="0" applyFont="1" applyAlignment="1">
      <alignment horizontal="center"/>
    </xf>
    <xf numFmtId="0" fontId="1" fillId="0" borderId="18" xfId="0" applyFont="1" applyBorder="1" applyAlignment="1" applyProtection="1">
      <alignment horizontal="center" wrapText="1"/>
      <protection locked="0"/>
    </xf>
    <xf numFmtId="0" fontId="11" fillId="0" borderId="0" xfId="0" applyFont="1" applyAlignment="1">
      <alignment horizontal="center"/>
    </xf>
    <xf numFmtId="0" fontId="13" fillId="16" borderId="6" xfId="0" applyFont="1" applyFill="1" applyBorder="1" applyAlignment="1">
      <alignment horizontal="center" vertical="center"/>
    </xf>
    <xf numFmtId="0" fontId="13" fillId="16" borderId="14" xfId="0" applyFont="1" applyFill="1" applyBorder="1" applyAlignment="1">
      <alignment horizontal="center" vertical="center"/>
    </xf>
    <xf numFmtId="0" fontId="13" fillId="16" borderId="15" xfId="0" applyFont="1" applyFill="1" applyBorder="1" applyAlignment="1">
      <alignment horizontal="center" vertical="center"/>
    </xf>
    <xf numFmtId="0" fontId="1" fillId="0" borderId="18" xfId="0" applyFont="1" applyBorder="1" applyAlignment="1" applyProtection="1">
      <alignment horizontal="center"/>
      <protection locked="0"/>
    </xf>
    <xf numFmtId="0" fontId="0" fillId="0" borderId="18" xfId="0" applyBorder="1" applyAlignment="1" applyProtection="1">
      <alignment horizontal="center"/>
      <protection locked="0"/>
    </xf>
    <xf numFmtId="49" fontId="1" fillId="0" borderId="18" xfId="0" applyNumberFormat="1" applyFont="1" applyBorder="1" applyAlignment="1" applyProtection="1">
      <alignment horizontal="center"/>
      <protection locked="0"/>
    </xf>
    <xf numFmtId="49" fontId="0" fillId="0" borderId="18" xfId="0" applyNumberFormat="1" applyBorder="1" applyAlignment="1" applyProtection="1">
      <alignment horizontal="center"/>
      <protection locked="0"/>
    </xf>
    <xf numFmtId="0" fontId="13" fillId="24" borderId="6" xfId="0" applyFont="1" applyFill="1" applyBorder="1" applyAlignment="1">
      <alignment horizontal="center" vertical="center"/>
    </xf>
    <xf numFmtId="0" fontId="13" fillId="24" borderId="14" xfId="0" applyFont="1" applyFill="1" applyBorder="1" applyAlignment="1">
      <alignment horizontal="center" vertical="center"/>
    </xf>
    <xf numFmtId="0" fontId="13" fillId="24" borderId="15" xfId="0" applyFont="1" applyFill="1" applyBorder="1" applyAlignment="1">
      <alignment horizontal="center" vertical="center"/>
    </xf>
    <xf numFmtId="49" fontId="4" fillId="0" borderId="16" xfId="0" applyNumberFormat="1" applyFont="1" applyBorder="1" applyAlignment="1" applyProtection="1">
      <alignment horizontal="center"/>
      <protection locked="0"/>
    </xf>
    <xf numFmtId="49" fontId="3" fillId="16" borderId="6" xfId="0" applyNumberFormat="1" applyFont="1" applyFill="1" applyBorder="1" applyAlignment="1" applyProtection="1">
      <alignment horizontal="center" vertical="center" wrapText="1"/>
      <protection locked="0"/>
    </xf>
    <xf numFmtId="49" fontId="3" fillId="16" borderId="15" xfId="0" applyNumberFormat="1" applyFont="1" applyFill="1" applyBorder="1" applyAlignment="1" applyProtection="1">
      <alignment horizontal="center" vertical="center" wrapText="1"/>
      <protection locked="0"/>
    </xf>
    <xf numFmtId="49" fontId="1" fillId="0" borderId="1" xfId="0" applyNumberFormat="1" applyFont="1" applyBorder="1" applyAlignment="1" applyProtection="1">
      <alignment horizontal="center"/>
      <protection locked="0"/>
    </xf>
    <xf numFmtId="49" fontId="4" fillId="0" borderId="1" xfId="0" applyNumberFormat="1" applyFont="1" applyBorder="1" applyAlignment="1" applyProtection="1">
      <alignment horizontal="center"/>
      <protection locked="0"/>
    </xf>
    <xf numFmtId="0" fontId="33" fillId="13" borderId="25" xfId="2" applyFont="1" applyFill="1" applyBorder="1" applyAlignment="1">
      <alignment horizontal="center" vertical="center" wrapText="1"/>
    </xf>
    <xf numFmtId="0" fontId="33" fillId="13" borderId="26" xfId="2" applyFont="1" applyFill="1" applyBorder="1" applyAlignment="1">
      <alignment horizontal="center" vertical="center" wrapText="1"/>
    </xf>
    <xf numFmtId="0" fontId="32" fillId="13" borderId="25" xfId="2" applyFont="1" applyFill="1" applyBorder="1" applyAlignment="1" applyProtection="1">
      <alignment horizontal="left" vertical="center" wrapText="1"/>
      <protection locked="0"/>
    </xf>
    <xf numFmtId="0" fontId="32" fillId="13" borderId="29" xfId="2" applyFont="1" applyFill="1" applyBorder="1" applyAlignment="1" applyProtection="1">
      <alignment horizontal="left" vertical="center" wrapText="1"/>
      <protection locked="0"/>
    </xf>
    <xf numFmtId="0" fontId="32" fillId="13" borderId="20" xfId="2" applyFont="1" applyFill="1" applyBorder="1" applyAlignment="1" applyProtection="1">
      <alignment horizontal="left" wrapText="1"/>
      <protection hidden="1"/>
    </xf>
    <xf numFmtId="0" fontId="32" fillId="13" borderId="0" xfId="2" applyFont="1" applyFill="1" applyAlignment="1" applyProtection="1">
      <alignment horizontal="left" wrapText="1"/>
      <protection hidden="1"/>
    </xf>
    <xf numFmtId="0" fontId="32" fillId="13" borderId="21" xfId="2" applyFont="1" applyFill="1" applyBorder="1" applyAlignment="1" applyProtection="1">
      <alignment horizontal="left" wrapText="1"/>
      <protection hidden="1"/>
    </xf>
    <xf numFmtId="0" fontId="32" fillId="13" borderId="0" xfId="2" applyFont="1" applyFill="1" applyAlignment="1" applyProtection="1">
      <alignment horizontal="left"/>
      <protection hidden="1"/>
    </xf>
    <xf numFmtId="0" fontId="32" fillId="13" borderId="21" xfId="2" applyFont="1" applyFill="1" applyBorder="1" applyAlignment="1" applyProtection="1">
      <alignment horizontal="left"/>
      <protection hidden="1"/>
    </xf>
    <xf numFmtId="0" fontId="66" fillId="13" borderId="113" xfId="2" applyFont="1" applyFill="1" applyBorder="1" applyAlignment="1" applyProtection="1">
      <alignment horizontal="center" wrapText="1"/>
      <protection hidden="1"/>
    </xf>
    <xf numFmtId="0" fontId="66" fillId="13" borderId="114" xfId="2" applyFont="1" applyFill="1" applyBorder="1" applyAlignment="1" applyProtection="1">
      <alignment horizontal="center" wrapText="1"/>
      <protection hidden="1"/>
    </xf>
    <xf numFmtId="0" fontId="74" fillId="13" borderId="115" xfId="2" applyFont="1" applyFill="1" applyBorder="1" applyAlignment="1" applyProtection="1">
      <alignment horizontal="center" vertical="center" wrapText="1"/>
      <protection hidden="1"/>
    </xf>
    <xf numFmtId="0" fontId="74" fillId="13" borderId="116" xfId="2" applyFont="1" applyFill="1" applyBorder="1" applyAlignment="1" applyProtection="1">
      <alignment horizontal="center" vertical="center" wrapText="1"/>
      <protection hidden="1"/>
    </xf>
    <xf numFmtId="0" fontId="45" fillId="15" borderId="59" xfId="2" applyFont="1" applyFill="1" applyBorder="1" applyAlignment="1" applyProtection="1">
      <alignment horizontal="center" vertical="center"/>
      <protection hidden="1"/>
    </xf>
    <xf numFmtId="0" fontId="45" fillId="15" borderId="60" xfId="2" applyFont="1" applyFill="1" applyBorder="1" applyAlignment="1" applyProtection="1">
      <alignment horizontal="center" vertical="center"/>
      <protection hidden="1"/>
    </xf>
    <xf numFmtId="0" fontId="33" fillId="13" borderId="19" xfId="2" applyFont="1" applyFill="1" applyBorder="1" applyAlignment="1" applyProtection="1">
      <alignment horizontal="center" vertical="center"/>
      <protection hidden="1"/>
    </xf>
    <xf numFmtId="0" fontId="33" fillId="13" borderId="57" xfId="2" applyFont="1" applyFill="1" applyBorder="1" applyAlignment="1" applyProtection="1">
      <alignment horizontal="center" vertical="center"/>
      <protection hidden="1"/>
    </xf>
    <xf numFmtId="0" fontId="33" fillId="13" borderId="58" xfId="2" applyFont="1" applyFill="1" applyBorder="1" applyAlignment="1" applyProtection="1">
      <alignment horizontal="center" vertical="center"/>
      <protection hidden="1"/>
    </xf>
    <xf numFmtId="0" fontId="33" fillId="13" borderId="57" xfId="2" applyFont="1" applyFill="1" applyBorder="1" applyAlignment="1" applyProtection="1">
      <alignment horizontal="center"/>
      <protection hidden="1"/>
    </xf>
    <xf numFmtId="0" fontId="33" fillId="13" borderId="58" xfId="2" applyFont="1" applyFill="1" applyBorder="1" applyAlignment="1" applyProtection="1">
      <alignment horizontal="center"/>
      <protection hidden="1"/>
    </xf>
    <xf numFmtId="0" fontId="13" fillId="13" borderId="20" xfId="2" applyFont="1" applyFill="1" applyBorder="1" applyAlignment="1" applyProtection="1">
      <alignment horizontal="center"/>
      <protection hidden="1"/>
    </xf>
    <xf numFmtId="0" fontId="13" fillId="13" borderId="0" xfId="2" applyFont="1" applyFill="1" applyAlignment="1" applyProtection="1">
      <alignment horizontal="center"/>
      <protection hidden="1"/>
    </xf>
    <xf numFmtId="0" fontId="13" fillId="13" borderId="21" xfId="2" applyFont="1" applyFill="1" applyBorder="1" applyAlignment="1" applyProtection="1">
      <alignment horizontal="center"/>
      <protection hidden="1"/>
    </xf>
    <xf numFmtId="0" fontId="32" fillId="13" borderId="20" xfId="2" applyFont="1" applyFill="1" applyBorder="1" applyAlignment="1" applyProtection="1">
      <alignment horizontal="left"/>
      <protection hidden="1"/>
    </xf>
    <xf numFmtId="0" fontId="13" fillId="0" borderId="25" xfId="0" applyFont="1" applyBorder="1" applyAlignment="1">
      <alignment horizontal="center"/>
    </xf>
    <xf numFmtId="0" fontId="13" fillId="0" borderId="29" xfId="0" applyFont="1" applyBorder="1" applyAlignment="1">
      <alignment horizontal="center"/>
    </xf>
    <xf numFmtId="0" fontId="13" fillId="0" borderId="26" xfId="0" applyFont="1" applyBorder="1" applyAlignment="1">
      <alignment horizontal="center"/>
    </xf>
    <xf numFmtId="0" fontId="13" fillId="0" borderId="25" xfId="0" applyFont="1" applyBorder="1" applyAlignment="1">
      <alignment horizontal="center" wrapText="1"/>
    </xf>
    <xf numFmtId="0" fontId="13" fillId="0" borderId="29" xfId="0" applyFont="1" applyBorder="1" applyAlignment="1">
      <alignment horizontal="center" wrapText="1"/>
    </xf>
    <xf numFmtId="0" fontId="13" fillId="0" borderId="26" xfId="0" applyFont="1" applyBorder="1" applyAlignment="1">
      <alignment horizontal="center" wrapText="1"/>
    </xf>
    <xf numFmtId="0" fontId="0" fillId="18" borderId="25" xfId="0" applyFill="1" applyBorder="1" applyAlignment="1">
      <alignment horizontal="center"/>
    </xf>
    <xf numFmtId="0" fontId="0" fillId="18" borderId="29" xfId="0" applyFill="1" applyBorder="1" applyAlignment="1">
      <alignment horizontal="center"/>
    </xf>
    <xf numFmtId="0" fontId="0" fillId="18" borderId="26" xfId="0" applyFill="1" applyBorder="1" applyAlignment="1">
      <alignment horizontal="center"/>
    </xf>
    <xf numFmtId="0" fontId="16" fillId="18" borderId="25" xfId="0" applyFont="1" applyFill="1" applyBorder="1" applyAlignment="1">
      <alignment horizontal="center"/>
    </xf>
    <xf numFmtId="0" fontId="16" fillId="18" borderId="29" xfId="0" applyFont="1" applyFill="1" applyBorder="1" applyAlignment="1">
      <alignment horizontal="center"/>
    </xf>
    <xf numFmtId="0" fontId="16" fillId="18" borderId="26" xfId="0" applyFont="1" applyFill="1" applyBorder="1" applyAlignment="1">
      <alignment horizontal="center"/>
    </xf>
    <xf numFmtId="0" fontId="13" fillId="0" borderId="65" xfId="0" applyFont="1" applyBorder="1" applyAlignment="1">
      <alignment horizontal="center" wrapText="1"/>
    </xf>
    <xf numFmtId="0" fontId="13" fillId="0" borderId="66" xfId="0" applyFont="1" applyBorder="1" applyAlignment="1">
      <alignment horizontal="center" wrapText="1"/>
    </xf>
    <xf numFmtId="0" fontId="13" fillId="0" borderId="67" xfId="0" applyFont="1" applyBorder="1" applyAlignment="1">
      <alignment horizontal="center" wrapText="1"/>
    </xf>
    <xf numFmtId="0" fontId="13" fillId="0" borderId="41" xfId="0" applyFont="1" applyBorder="1" applyAlignment="1">
      <alignment horizontal="center"/>
    </xf>
    <xf numFmtId="0" fontId="13" fillId="0" borderId="0" xfId="0" applyFont="1" applyAlignment="1">
      <alignment horizontal="center"/>
    </xf>
    <xf numFmtId="0" fontId="13" fillId="0" borderId="53" xfId="0" applyFont="1" applyBorder="1" applyAlignment="1">
      <alignment horizontal="center"/>
    </xf>
    <xf numFmtId="0" fontId="13" fillId="0" borderId="28" xfId="0" applyFont="1" applyBorder="1" applyAlignment="1">
      <alignment horizontal="center"/>
    </xf>
    <xf numFmtId="0" fontId="13" fillId="0" borderId="18" xfId="0" applyFont="1" applyBorder="1" applyAlignment="1">
      <alignment horizontal="center"/>
    </xf>
    <xf numFmtId="0" fontId="13" fillId="0" borderId="27" xfId="0" applyFont="1" applyBorder="1" applyAlignment="1">
      <alignment horizontal="center"/>
    </xf>
    <xf numFmtId="0" fontId="13" fillId="0" borderId="65" xfId="0" applyFont="1" applyBorder="1" applyAlignment="1">
      <alignment horizontal="center"/>
    </xf>
    <xf numFmtId="0" fontId="13" fillId="0" borderId="66" xfId="0" applyFont="1" applyBorder="1" applyAlignment="1">
      <alignment horizontal="center"/>
    </xf>
    <xf numFmtId="0" fontId="13" fillId="0" borderId="67" xfId="0" applyFont="1" applyBorder="1" applyAlignment="1">
      <alignment horizontal="center"/>
    </xf>
    <xf numFmtId="0" fontId="0" fillId="18" borderId="28" xfId="0" applyFill="1" applyBorder="1" applyAlignment="1">
      <alignment horizontal="center"/>
    </xf>
    <xf numFmtId="0" fontId="0" fillId="18" borderId="18" xfId="0" applyFill="1" applyBorder="1" applyAlignment="1">
      <alignment horizontal="center"/>
    </xf>
    <xf numFmtId="0" fontId="0" fillId="18" borderId="27" xfId="0" applyFill="1" applyBorder="1" applyAlignment="1">
      <alignment horizontal="center"/>
    </xf>
    <xf numFmtId="0" fontId="16" fillId="18" borderId="28" xfId="0" applyFont="1" applyFill="1" applyBorder="1" applyAlignment="1">
      <alignment horizontal="center"/>
    </xf>
    <xf numFmtId="0" fontId="16" fillId="18" borderId="18" xfId="0" applyFont="1" applyFill="1" applyBorder="1" applyAlignment="1">
      <alignment horizontal="center"/>
    </xf>
    <xf numFmtId="0" fontId="16" fillId="18" borderId="27" xfId="0" applyFont="1" applyFill="1" applyBorder="1" applyAlignment="1">
      <alignment horizontal="center"/>
    </xf>
    <xf numFmtId="0" fontId="20" fillId="0" borderId="0" xfId="0" applyFont="1" applyAlignment="1">
      <alignment horizontal="left"/>
    </xf>
    <xf numFmtId="0" fontId="20" fillId="0" borderId="0" xfId="0" applyFont="1" applyAlignment="1">
      <alignment horizontal="center"/>
    </xf>
    <xf numFmtId="0" fontId="25" fillId="0" borderId="0" xfId="0" applyFont="1" applyAlignment="1">
      <alignment horizontal="center"/>
    </xf>
    <xf numFmtId="0" fontId="20" fillId="0" borderId="18" xfId="0" applyFont="1" applyBorder="1" applyAlignment="1">
      <alignment horizontal="left"/>
    </xf>
    <xf numFmtId="14" fontId="13" fillId="0" borderId="18" xfId="0" applyNumberFormat="1" applyFont="1" applyBorder="1" applyAlignment="1">
      <alignment horizontal="center"/>
    </xf>
    <xf numFmtId="0" fontId="0" fillId="0" borderId="42" xfId="0" applyBorder="1" applyAlignment="1">
      <alignment horizontal="left" vertical="center"/>
    </xf>
    <xf numFmtId="49" fontId="3" fillId="0" borderId="42" xfId="0" applyNumberFormat="1" applyFont="1" applyBorder="1" applyAlignment="1">
      <alignment horizontal="left" vertical="center"/>
    </xf>
    <xf numFmtId="0" fontId="5" fillId="0" borderId="0" xfId="0" applyFont="1" applyAlignment="1">
      <alignment horizontal="left" vertical="center"/>
    </xf>
    <xf numFmtId="0" fontId="0" fillId="17" borderId="122" xfId="0" applyFill="1" applyBorder="1" applyAlignment="1">
      <alignment horizontal="center"/>
    </xf>
    <xf numFmtId="0" fontId="0" fillId="17" borderId="14" xfId="0" applyFill="1" applyBorder="1" applyAlignment="1">
      <alignment horizontal="center"/>
    </xf>
    <xf numFmtId="0" fontId="0" fillId="17" borderId="123" xfId="0" applyFill="1" applyBorder="1" applyAlignment="1">
      <alignment horizontal="center"/>
    </xf>
    <xf numFmtId="0" fontId="26" fillId="0" borderId="0" xfId="0" applyFont="1" applyAlignment="1">
      <alignment horizontal="left" vertical="center"/>
    </xf>
    <xf numFmtId="0" fontId="16" fillId="17" borderId="122" xfId="0" applyFont="1" applyFill="1" applyBorder="1" applyAlignment="1">
      <alignment horizontal="center"/>
    </xf>
    <xf numFmtId="0" fontId="16" fillId="17" borderId="14" xfId="0" applyFont="1" applyFill="1" applyBorder="1" applyAlignment="1">
      <alignment horizontal="center"/>
    </xf>
    <xf numFmtId="0" fontId="16" fillId="17" borderId="123" xfId="0" applyFont="1" applyFill="1" applyBorder="1" applyAlignment="1">
      <alignment horizontal="center"/>
    </xf>
    <xf numFmtId="0" fontId="26" fillId="0" borderId="8" xfId="0" applyFont="1" applyBorder="1" applyAlignment="1">
      <alignment horizontal="left" vertical="center"/>
    </xf>
    <xf numFmtId="0" fontId="0" fillId="0" borderId="0" xfId="0" applyAlignment="1">
      <alignment horizontal="center" wrapText="1"/>
    </xf>
    <xf numFmtId="0" fontId="5" fillId="0" borderId="8" xfId="0" applyFont="1" applyBorder="1" applyAlignment="1">
      <alignment horizontal="left" vertical="center"/>
    </xf>
    <xf numFmtId="49" fontId="39" fillId="0" borderId="0" xfId="0" applyNumberFormat="1" applyFont="1" applyAlignment="1">
      <alignment horizontal="center" vertical="center"/>
    </xf>
    <xf numFmtId="0" fontId="0" fillId="0" borderId="68" xfId="0" applyBorder="1" applyAlignment="1">
      <alignment horizontal="center"/>
    </xf>
    <xf numFmtId="0" fontId="0" fillId="0" borderId="0" xfId="0" applyAlignment="1">
      <alignment horizontal="left"/>
    </xf>
    <xf numFmtId="0" fontId="1" fillId="0" borderId="0" xfId="0" applyFont="1" applyAlignment="1">
      <alignment horizontal="left"/>
    </xf>
    <xf numFmtId="0" fontId="72" fillId="0" borderId="0" xfId="0" applyFont="1" applyAlignment="1">
      <alignment horizontal="left"/>
    </xf>
    <xf numFmtId="0" fontId="4" fillId="0" borderId="42" xfId="0" applyFont="1" applyBorder="1" applyAlignment="1">
      <alignment horizontal="left" vertical="center"/>
    </xf>
    <xf numFmtId="0" fontId="0" fillId="0" borderId="0" xfId="0" applyAlignment="1">
      <alignment horizontal="left" vertical="center"/>
    </xf>
    <xf numFmtId="0" fontId="20" fillId="0" borderId="42" xfId="0" applyFont="1" applyBorder="1" applyAlignment="1">
      <alignment horizontal="left" vertical="center"/>
    </xf>
    <xf numFmtId="0" fontId="0" fillId="0" borderId="69" xfId="0" applyBorder="1" applyAlignment="1">
      <alignment horizontal="center" vertical="top"/>
    </xf>
    <xf numFmtId="0" fontId="0" fillId="0" borderId="68" xfId="0" applyBorder="1" applyAlignment="1">
      <alignment horizontal="left"/>
    </xf>
    <xf numFmtId="0" fontId="13" fillId="0" borderId="63" xfId="0" applyFont="1" applyBorder="1" applyAlignment="1">
      <alignment horizontal="center" wrapText="1"/>
    </xf>
    <xf numFmtId="0" fontId="13" fillId="0" borderId="64" xfId="0" applyFont="1" applyBorder="1" applyAlignment="1">
      <alignment horizontal="center"/>
    </xf>
    <xf numFmtId="0" fontId="13" fillId="0" borderId="54" xfId="0" applyFont="1" applyBorder="1" applyAlignment="1">
      <alignment horizontal="center"/>
    </xf>
    <xf numFmtId="0" fontId="4" fillId="0" borderId="119" xfId="0" applyFont="1" applyBorder="1" applyAlignment="1">
      <alignment horizontal="center" vertical="center" wrapText="1"/>
    </xf>
    <xf numFmtId="0" fontId="0" fillId="0" borderId="119" xfId="0" applyBorder="1" applyAlignment="1">
      <alignment horizontal="center" vertical="center" wrapText="1"/>
    </xf>
    <xf numFmtId="0" fontId="0" fillId="0" borderId="119" xfId="0" applyBorder="1" applyAlignment="1">
      <alignment horizontal="center" wrapText="1"/>
    </xf>
    <xf numFmtId="0" fontId="13" fillId="0" borderId="63" xfId="0" applyFont="1" applyBorder="1" applyAlignment="1">
      <alignment horizontal="center"/>
    </xf>
    <xf numFmtId="0" fontId="13" fillId="0" borderId="61" xfId="0" applyFont="1" applyBorder="1" applyAlignment="1">
      <alignment horizontal="center"/>
    </xf>
    <xf numFmtId="0" fontId="13" fillId="0" borderId="42" xfId="0" applyFont="1" applyBorder="1" applyAlignment="1">
      <alignment horizontal="center"/>
    </xf>
    <xf numFmtId="0" fontId="13" fillId="0" borderId="62" xfId="0" applyFont="1" applyBorder="1" applyAlignment="1">
      <alignment horizontal="center"/>
    </xf>
    <xf numFmtId="0" fontId="13" fillId="0" borderId="61" xfId="0" applyFont="1" applyBorder="1" applyAlignment="1">
      <alignment horizontal="center" wrapText="1"/>
    </xf>
    <xf numFmtId="0" fontId="13" fillId="0" borderId="42" xfId="0" applyFont="1" applyBorder="1" applyAlignment="1">
      <alignment horizontal="center" wrapText="1"/>
    </xf>
    <xf numFmtId="0" fontId="13" fillId="0" borderId="62" xfId="0" applyFont="1" applyBorder="1" applyAlignment="1">
      <alignment horizontal="center" wrapText="1"/>
    </xf>
    <xf numFmtId="0" fontId="13" fillId="0" borderId="28" xfId="0" applyFont="1" applyBorder="1" applyAlignment="1">
      <alignment horizontal="center" wrapText="1"/>
    </xf>
    <xf numFmtId="0" fontId="1" fillId="19" borderId="122" xfId="0" applyFont="1" applyFill="1" applyBorder="1" applyAlignment="1">
      <alignment horizontal="center"/>
    </xf>
    <xf numFmtId="0" fontId="1" fillId="19" borderId="14" xfId="0" applyFont="1" applyFill="1" applyBorder="1" applyAlignment="1">
      <alignment horizontal="center"/>
    </xf>
    <xf numFmtId="0" fontId="1" fillId="19" borderId="123" xfId="0" applyFont="1" applyFill="1" applyBorder="1" applyAlignment="1">
      <alignment horizontal="center"/>
    </xf>
    <xf numFmtId="0" fontId="8" fillId="16" borderId="122" xfId="0" applyFont="1" applyFill="1" applyBorder="1" applyAlignment="1">
      <alignment horizontal="center"/>
    </xf>
    <xf numFmtId="0" fontId="8" fillId="16" borderId="14" xfId="0" applyFont="1" applyFill="1" applyBorder="1" applyAlignment="1">
      <alignment horizontal="center"/>
    </xf>
    <xf numFmtId="0" fontId="8" fillId="16" borderId="123" xfId="0" applyFont="1" applyFill="1" applyBorder="1" applyAlignment="1">
      <alignment horizontal="center"/>
    </xf>
    <xf numFmtId="0" fontId="0" fillId="20" borderId="122" xfId="0" applyFill="1" applyBorder="1" applyAlignment="1">
      <alignment horizontal="center"/>
    </xf>
    <xf numFmtId="0" fontId="0" fillId="20" borderId="14" xfId="0" applyFill="1" applyBorder="1" applyAlignment="1">
      <alignment horizontal="center"/>
    </xf>
    <xf numFmtId="0" fontId="0" fillId="20" borderId="123" xfId="0" applyFill="1" applyBorder="1" applyAlignment="1">
      <alignment horizontal="center"/>
    </xf>
    <xf numFmtId="0" fontId="16" fillId="20" borderId="122" xfId="0" applyFont="1" applyFill="1" applyBorder="1" applyAlignment="1">
      <alignment horizontal="center"/>
    </xf>
    <xf numFmtId="0" fontId="16" fillId="20" borderId="14" xfId="0" applyFont="1" applyFill="1" applyBorder="1" applyAlignment="1">
      <alignment horizontal="center"/>
    </xf>
    <xf numFmtId="0" fontId="16" fillId="20" borderId="123" xfId="0" applyFont="1" applyFill="1" applyBorder="1" applyAlignment="1">
      <alignment horizontal="center"/>
    </xf>
    <xf numFmtId="0" fontId="13" fillId="0" borderId="18" xfId="0" applyFont="1" applyBorder="1" applyAlignment="1">
      <alignment horizontal="center" wrapText="1"/>
    </xf>
    <xf numFmtId="0" fontId="13" fillId="0" borderId="27" xfId="0" applyFont="1" applyBorder="1" applyAlignment="1">
      <alignment horizontal="center" wrapText="1"/>
    </xf>
    <xf numFmtId="0" fontId="0" fillId="16" borderId="28" xfId="0" applyFill="1" applyBorder="1" applyAlignment="1">
      <alignment horizontal="center"/>
    </xf>
    <xf numFmtId="0" fontId="0" fillId="16" borderId="18" xfId="0" applyFill="1" applyBorder="1" applyAlignment="1">
      <alignment horizontal="center"/>
    </xf>
    <xf numFmtId="0" fontId="0" fillId="16" borderId="27" xfId="0" applyFill="1" applyBorder="1" applyAlignment="1">
      <alignment horizontal="center"/>
    </xf>
    <xf numFmtId="0" fontId="16" fillId="16" borderId="28" xfId="0" applyFont="1" applyFill="1" applyBorder="1" applyAlignment="1">
      <alignment horizontal="center"/>
    </xf>
    <xf numFmtId="0" fontId="16" fillId="16" borderId="18" xfId="0" applyFont="1" applyFill="1" applyBorder="1" applyAlignment="1">
      <alignment horizontal="center"/>
    </xf>
    <xf numFmtId="0" fontId="16" fillId="16" borderId="27" xfId="0" applyFont="1" applyFill="1" applyBorder="1" applyAlignment="1">
      <alignment horizontal="center"/>
    </xf>
    <xf numFmtId="0" fontId="13" fillId="0" borderId="43" xfId="0" applyFont="1" applyBorder="1" applyAlignment="1">
      <alignment horizontal="center"/>
    </xf>
    <xf numFmtId="0" fontId="13" fillId="0" borderId="43" xfId="0" applyFont="1" applyBorder="1" applyAlignment="1">
      <alignment horizontal="center" wrapText="1"/>
    </xf>
    <xf numFmtId="0" fontId="13" fillId="0" borderId="16" xfId="0" applyFont="1" applyBorder="1" applyAlignment="1">
      <alignment horizontal="center"/>
    </xf>
    <xf numFmtId="0" fontId="13" fillId="0" borderId="16" xfId="0" applyFont="1" applyBorder="1" applyAlignment="1">
      <alignment horizontal="center" wrapText="1"/>
    </xf>
    <xf numFmtId="2" fontId="13" fillId="0" borderId="16" xfId="0" applyNumberFormat="1" applyFont="1" applyBorder="1" applyAlignment="1">
      <alignment horizontal="center" wrapText="1"/>
    </xf>
    <xf numFmtId="0" fontId="13" fillId="0" borderId="39" xfId="0" applyFont="1" applyBorder="1" applyAlignment="1">
      <alignment horizontal="center"/>
    </xf>
    <xf numFmtId="0" fontId="13" fillId="0" borderId="39" xfId="0" applyFont="1" applyBorder="1" applyAlignment="1">
      <alignment horizontal="center" wrapText="1"/>
    </xf>
    <xf numFmtId="0" fontId="0" fillId="22" borderId="28" xfId="0" applyFill="1" applyBorder="1" applyAlignment="1">
      <alignment horizontal="center"/>
    </xf>
    <xf numFmtId="0" fontId="0" fillId="22" borderId="18" xfId="0" applyFill="1" applyBorder="1" applyAlignment="1">
      <alignment horizontal="center"/>
    </xf>
    <xf numFmtId="0" fontId="0" fillId="22" borderId="27" xfId="0" applyFill="1" applyBorder="1" applyAlignment="1">
      <alignment horizontal="center"/>
    </xf>
    <xf numFmtId="0" fontId="16" fillId="22" borderId="28" xfId="0" applyFont="1" applyFill="1" applyBorder="1" applyAlignment="1">
      <alignment horizontal="center" wrapText="1"/>
    </xf>
    <xf numFmtId="0" fontId="16" fillId="22" borderId="18" xfId="0" applyFont="1" applyFill="1" applyBorder="1" applyAlignment="1">
      <alignment horizontal="center"/>
    </xf>
    <xf numFmtId="0" fontId="16" fillId="22" borderId="27" xfId="0" applyFont="1" applyFill="1" applyBorder="1" applyAlignment="1">
      <alignment horizontal="center"/>
    </xf>
    <xf numFmtId="1" fontId="26" fillId="0" borderId="8" xfId="0" applyNumberFormat="1" applyFont="1" applyBorder="1" applyAlignment="1">
      <alignment horizontal="left" vertical="center"/>
    </xf>
    <xf numFmtId="14" fontId="26" fillId="0" borderId="0" xfId="0" applyNumberFormat="1" applyFont="1" applyAlignment="1">
      <alignment horizontal="left" vertical="center"/>
    </xf>
    <xf numFmtId="0" fontId="16" fillId="19" borderId="122" xfId="0" applyFont="1" applyFill="1" applyBorder="1" applyAlignment="1">
      <alignment horizontal="center"/>
    </xf>
    <xf numFmtId="0" fontId="16" fillId="19" borderId="14" xfId="0" applyFont="1" applyFill="1" applyBorder="1" applyAlignment="1">
      <alignment horizontal="center"/>
    </xf>
    <xf numFmtId="0" fontId="16" fillId="19" borderId="123" xfId="0" applyFont="1" applyFill="1" applyBorder="1" applyAlignment="1">
      <alignment horizontal="center"/>
    </xf>
    <xf numFmtId="0" fontId="1" fillId="16" borderId="122" xfId="0" applyFont="1" applyFill="1" applyBorder="1" applyAlignment="1">
      <alignment horizontal="center"/>
    </xf>
    <xf numFmtId="0" fontId="1" fillId="16" borderId="14" xfId="0" applyFont="1" applyFill="1" applyBorder="1" applyAlignment="1">
      <alignment horizontal="center"/>
    </xf>
    <xf numFmtId="0" fontId="1" fillId="16" borderId="123" xfId="0" applyFont="1" applyFill="1" applyBorder="1" applyAlignment="1">
      <alignment horizontal="center"/>
    </xf>
    <xf numFmtId="0" fontId="8" fillId="16" borderId="122" xfId="0" applyFont="1" applyFill="1" applyBorder="1" applyAlignment="1">
      <alignment horizontal="center" wrapText="1"/>
    </xf>
    <xf numFmtId="0" fontId="8" fillId="16" borderId="14" xfId="0" applyFont="1" applyFill="1" applyBorder="1" applyAlignment="1">
      <alignment horizontal="center" wrapText="1"/>
    </xf>
    <xf numFmtId="0" fontId="8" fillId="16" borderId="123" xfId="0" applyFont="1" applyFill="1" applyBorder="1" applyAlignment="1">
      <alignment horizontal="center" wrapText="1"/>
    </xf>
    <xf numFmtId="0" fontId="0" fillId="16" borderId="25" xfId="0" applyFill="1" applyBorder="1" applyAlignment="1">
      <alignment horizontal="center"/>
    </xf>
    <xf numFmtId="0" fontId="0" fillId="16" borderId="29" xfId="0" applyFill="1" applyBorder="1" applyAlignment="1">
      <alignment horizontal="center"/>
    </xf>
    <xf numFmtId="0" fontId="0" fillId="16" borderId="26" xfId="0" applyFill="1" applyBorder="1" applyAlignment="1">
      <alignment horizontal="center"/>
    </xf>
    <xf numFmtId="14" fontId="13" fillId="0" borderId="8" xfId="0" applyNumberFormat="1" applyFont="1" applyBorder="1" applyAlignment="1">
      <alignment horizontal="center" vertical="center"/>
    </xf>
    <xf numFmtId="0" fontId="1" fillId="0" borderId="3" xfId="0" applyFont="1" applyBorder="1" applyAlignment="1">
      <alignment horizontal="left" vertical="center" wrapText="1"/>
    </xf>
    <xf numFmtId="0" fontId="1" fillId="0" borderId="18" xfId="0" applyFont="1" applyBorder="1" applyAlignment="1">
      <alignment horizontal="left"/>
    </xf>
    <xf numFmtId="0" fontId="1" fillId="0" borderId="0" xfId="0" applyFont="1" applyAlignment="1">
      <alignment horizontal="left" vertical="center" wrapText="1"/>
    </xf>
    <xf numFmtId="14" fontId="13" fillId="0" borderId="0" xfId="0" applyNumberFormat="1" applyFont="1" applyAlignment="1">
      <alignment horizontal="center" vertical="center" wrapText="1"/>
    </xf>
    <xf numFmtId="0" fontId="1" fillId="0" borderId="25" xfId="0" applyFont="1" applyBorder="1" applyAlignment="1">
      <alignment horizontal="center" vertical="top" wrapText="1"/>
    </xf>
    <xf numFmtId="0" fontId="1" fillId="0" borderId="29" xfId="0" applyFont="1" applyBorder="1" applyAlignment="1">
      <alignment horizontal="center" vertical="top" wrapText="1"/>
    </xf>
    <xf numFmtId="0" fontId="1" fillId="0" borderId="26" xfId="0" applyFont="1" applyBorder="1" applyAlignment="1">
      <alignment horizontal="center" vertical="top" wrapText="1"/>
    </xf>
    <xf numFmtId="0" fontId="3" fillId="0" borderId="25" xfId="0" applyFont="1" applyBorder="1" applyAlignment="1">
      <alignment horizontal="center" vertical="top" wrapText="1"/>
    </xf>
    <xf numFmtId="0" fontId="3" fillId="0" borderId="29" xfId="0" applyFont="1" applyBorder="1" applyAlignment="1">
      <alignment horizontal="center" vertical="top" wrapText="1"/>
    </xf>
    <xf numFmtId="0" fontId="3" fillId="0" borderId="26" xfId="0" applyFont="1" applyBorder="1" applyAlignment="1">
      <alignment horizontal="center" vertical="top" wrapText="1"/>
    </xf>
    <xf numFmtId="0" fontId="1" fillId="0" borderId="29" xfId="0" applyFont="1" applyBorder="1" applyAlignment="1">
      <alignment horizontal="left"/>
    </xf>
    <xf numFmtId="0" fontId="1" fillId="0" borderId="25"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13" fillId="0" borderId="0" xfId="0" applyFont="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25" borderId="18" xfId="0" applyFont="1" applyFill="1" applyBorder="1" applyAlignment="1" applyProtection="1">
      <alignment horizontal="left"/>
      <protection locked="0"/>
    </xf>
    <xf numFmtId="0" fontId="10" fillId="25" borderId="0" xfId="0" applyFont="1" applyFill="1" applyAlignment="1">
      <alignment horizontal="center"/>
    </xf>
    <xf numFmtId="0" fontId="18" fillId="25" borderId="0" xfId="0" applyFont="1" applyFill="1" applyAlignment="1">
      <alignment horizontal="center"/>
    </xf>
    <xf numFmtId="0" fontId="3" fillId="25" borderId="77" xfId="0" applyFont="1" applyFill="1" applyBorder="1" applyAlignment="1">
      <alignment horizontal="center" vertical="center" wrapText="1"/>
    </xf>
    <xf numFmtId="0" fontId="3" fillId="25" borderId="18" xfId="0" applyFont="1" applyFill="1" applyBorder="1" applyAlignment="1">
      <alignment horizontal="left"/>
    </xf>
    <xf numFmtId="0" fontId="1" fillId="25" borderId="77" xfId="0" applyFont="1" applyFill="1" applyBorder="1" applyAlignment="1">
      <alignment horizontal="center"/>
    </xf>
  </cellXfs>
  <cellStyles count="3">
    <cellStyle name="Hyperlink" xfId="1" builtinId="8"/>
    <cellStyle name="Normal" xfId="0" builtinId="0"/>
    <cellStyle name="Normal 2" xfId="2" xr:uid="{00000000-0005-0000-0000-000002000000}"/>
  </cellStyles>
  <dxfs count="4">
    <dxf>
      <font>
        <b val="0"/>
        <i val="0"/>
        <strike val="0"/>
        <condense val="0"/>
        <extend val="0"/>
        <outline val="0"/>
        <shadow val="0"/>
        <u val="none"/>
        <vertAlign val="baseline"/>
        <sz val="10"/>
        <color theme="1" tint="0.499984740745262"/>
        <name val="Arial"/>
        <family val="2"/>
        <scheme val="none"/>
      </font>
      <fill>
        <patternFill patternType="none">
          <fgColor indexed="64"/>
          <bgColor theme="1" tint="0.499984740745262"/>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tint="0.499984740745262"/>
        <name val="Arial"/>
        <family val="2"/>
        <scheme val="none"/>
      </font>
      <fill>
        <patternFill patternType="none">
          <fgColor indexed="64"/>
          <bgColor theme="1" tint="0.499984740745262"/>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tint="0.499984740745262"/>
        <name val="Arial"/>
        <family val="2"/>
        <scheme val="none"/>
      </font>
      <fill>
        <patternFill patternType="none">
          <fgColor indexed="64"/>
          <bgColor theme="1" tint="0.499984740745262"/>
        </patternFill>
      </fill>
      <alignment horizontal="center" vertical="bottom" textRotation="0" wrapText="0" indent="0" justifyLastLine="0" shrinkToFit="0" readingOrder="0"/>
      <protection locked="1" hidden="0"/>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497417</xdr:colOff>
      <xdr:row>0</xdr:row>
      <xdr:rowOff>105833</xdr:rowOff>
    </xdr:from>
    <xdr:to>
      <xdr:col>4</xdr:col>
      <xdr:colOff>2005109</xdr:colOff>
      <xdr:row>0</xdr:row>
      <xdr:rowOff>1799166</xdr:rowOff>
    </xdr:to>
    <xdr:pic>
      <xdr:nvPicPr>
        <xdr:cNvPr id="4" name="Picture 3">
          <a:extLst>
            <a:ext uri="{FF2B5EF4-FFF2-40B4-BE49-F238E27FC236}">
              <a16:creationId xmlns:a16="http://schemas.microsoft.com/office/drawing/2014/main" id="{DFC79C48-56BC-D674-240A-F52103479F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154" r="1112" b="11923"/>
        <a:stretch/>
      </xdr:blipFill>
      <xdr:spPr bwMode="auto">
        <a:xfrm>
          <a:off x="1322917" y="105833"/>
          <a:ext cx="1507692" cy="169333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613833</xdr:colOff>
      <xdr:row>0</xdr:row>
      <xdr:rowOff>148167</xdr:rowOff>
    </xdr:from>
    <xdr:to>
      <xdr:col>7</xdr:col>
      <xdr:colOff>1966057</xdr:colOff>
      <xdr:row>0</xdr:row>
      <xdr:rowOff>1746250</xdr:rowOff>
    </xdr:to>
    <xdr:pic>
      <xdr:nvPicPr>
        <xdr:cNvPr id="7" name="Picture 6">
          <a:extLst>
            <a:ext uri="{FF2B5EF4-FFF2-40B4-BE49-F238E27FC236}">
              <a16:creationId xmlns:a16="http://schemas.microsoft.com/office/drawing/2014/main" id="{6BB3D3DA-41C6-8998-8201-FA1E03B6FDB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615" r="555" b="9039"/>
        <a:stretch/>
      </xdr:blipFill>
      <xdr:spPr bwMode="auto">
        <a:xfrm>
          <a:off x="5937250" y="148167"/>
          <a:ext cx="1352224" cy="159808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135</xdr:row>
      <xdr:rowOff>0</xdr:rowOff>
    </xdr:from>
    <xdr:to>
      <xdr:col>12</xdr:col>
      <xdr:colOff>0</xdr:colOff>
      <xdr:row>139</xdr:row>
      <xdr:rowOff>0</xdr:rowOff>
    </xdr:to>
    <xdr:sp macro="" textlink="">
      <xdr:nvSpPr>
        <xdr:cNvPr id="2765" name="Line 1">
          <a:extLst>
            <a:ext uri="{FF2B5EF4-FFF2-40B4-BE49-F238E27FC236}">
              <a16:creationId xmlns:a16="http://schemas.microsoft.com/office/drawing/2014/main" id="{0FCD1E41-51BD-4651-8D7A-2DB7F4A766B7}"/>
            </a:ext>
          </a:extLst>
        </xdr:cNvPr>
        <xdr:cNvSpPr>
          <a:spLocks noChangeShapeType="1"/>
        </xdr:cNvSpPr>
      </xdr:nvSpPr>
      <xdr:spPr bwMode="auto">
        <a:xfrm flipV="1">
          <a:off x="7810500" y="16211550"/>
          <a:ext cx="1000125"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55</xdr:row>
      <xdr:rowOff>0</xdr:rowOff>
    </xdr:to>
    <xdr:sp macro="" textlink="">
      <xdr:nvSpPr>
        <xdr:cNvPr id="3602" name="Line 1">
          <a:extLst>
            <a:ext uri="{FF2B5EF4-FFF2-40B4-BE49-F238E27FC236}">
              <a16:creationId xmlns:a16="http://schemas.microsoft.com/office/drawing/2014/main" id="{1A1DC299-D569-4AA5-81B8-6B743534DD06}"/>
            </a:ext>
          </a:extLst>
        </xdr:cNvPr>
        <xdr:cNvSpPr>
          <a:spLocks noChangeShapeType="1"/>
        </xdr:cNvSpPr>
      </xdr:nvSpPr>
      <xdr:spPr bwMode="auto">
        <a:xfrm flipV="1">
          <a:off x="0" y="5572125"/>
          <a:ext cx="0" cy="1085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48AD7FB5-E6B3-493D-92D0-E32D909B5247}" autoFormatId="16" applyNumberFormats="0" applyBorderFormats="0" applyFontFormats="0" applyPatternFormats="0" applyAlignmentFormats="0" applyWidthHeightFormats="0">
  <queryTableRefresh nextId="2">
    <queryTableFields count="1">
      <queryTableField id="1" name="Column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302741-5607-4BA5-A633-B699BE9FC2AD}" name="Table1_2" displayName="Table1_2" ref="A1:A7" tableType="queryTable" totalsRowShown="0">
  <autoFilter ref="A1:A7" xr:uid="{3E302741-5607-4BA5-A633-B699BE9FC2AD}"/>
  <tableColumns count="1">
    <tableColumn id="1" xr3:uid="{3C674A03-4CEB-4953-BBE8-1AAF7A3FBF97}" uniqueName="1" name="Column1" queryTableFieldId="1" dataDxfId="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14E53B-D1EE-4E94-B7B8-16F81600340C}" name="Table1" displayName="Table1" ref="AQ41:AQ47" totalsRowShown="0" headerRowDxfId="2" dataDxfId="1">
  <autoFilter ref="AQ41:AQ47" xr:uid="{8614E53B-D1EE-4E94-B7B8-16F81600340C}"/>
  <tableColumns count="1">
    <tableColumn id="1" xr3:uid="{772701CD-2F68-4230-A345-C6967A5C8159}" name="Column1"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D42"/>
  <sheetViews>
    <sheetView workbookViewId="0">
      <selection activeCell="C30" sqref="C30"/>
    </sheetView>
  </sheetViews>
  <sheetFormatPr defaultColWidth="9.140625" defaultRowHeight="12.75"/>
  <cols>
    <col min="1" max="1" width="4.28515625" style="135" customWidth="1"/>
    <col min="2" max="2" width="9.140625" style="135"/>
    <col min="3" max="3" width="93.5703125" style="135" customWidth="1"/>
    <col min="4" max="4" width="13" style="135" customWidth="1"/>
    <col min="5" max="16384" width="9.140625" style="135"/>
  </cols>
  <sheetData>
    <row r="1" spans="1:4" ht="12" customHeight="1">
      <c r="A1" s="413"/>
      <c r="B1" s="120">
        <v>45838</v>
      </c>
      <c r="C1" s="21"/>
      <c r="D1" s="22"/>
    </row>
    <row r="2" spans="1:4" s="136" customFormat="1" ht="30" customHeight="1">
      <c r="A2" s="23"/>
      <c r="B2" s="456" t="s">
        <v>355</v>
      </c>
      <c r="C2" s="456"/>
      <c r="D2" s="24"/>
    </row>
    <row r="3" spans="1:4" ht="12" customHeight="1">
      <c r="A3" s="25"/>
      <c r="B3" s="8"/>
      <c r="C3" s="9"/>
      <c r="D3" s="26"/>
    </row>
    <row r="4" spans="1:4" ht="17.25" customHeight="1">
      <c r="A4" s="25"/>
      <c r="B4" s="457" t="s">
        <v>16</v>
      </c>
      <c r="C4" s="457"/>
      <c r="D4" s="27"/>
    </row>
    <row r="5" spans="1:4" ht="15.95" customHeight="1">
      <c r="A5" s="25"/>
      <c r="B5" s="64"/>
      <c r="C5" s="64"/>
      <c r="D5" s="27"/>
    </row>
    <row r="6" spans="1:4" ht="32.25" customHeight="1">
      <c r="A6" s="25"/>
      <c r="B6" s="459" t="s">
        <v>300</v>
      </c>
      <c r="C6" s="459"/>
      <c r="D6" s="27"/>
    </row>
    <row r="7" spans="1:4" ht="17.25" customHeight="1">
      <c r="A7" s="25"/>
      <c r="B7" s="458" t="str">
        <f ca="1">IF('User Information'!B2&lt;B1," ","VOID!!!!!!  FORM EXPIRED.  OBTAIN CURRENT ORDER FORM AT TELECOMMUNICATIONS BRANCH WEBSITE")</f>
        <v xml:space="preserve"> </v>
      </c>
      <c r="C7" s="458"/>
      <c r="D7" s="28"/>
    </row>
    <row r="8" spans="1:4" s="137" customFormat="1" ht="15.75">
      <c r="A8" s="29"/>
      <c r="B8" s="455" t="s">
        <v>356</v>
      </c>
      <c r="C8" s="455"/>
      <c r="D8" s="30"/>
    </row>
    <row r="9" spans="1:4" s="138" customFormat="1" ht="12.75" customHeight="1">
      <c r="A9" s="31"/>
      <c r="B9" s="11"/>
      <c r="C9" s="10"/>
      <c r="D9" s="32"/>
    </row>
    <row r="10" spans="1:4" s="137" customFormat="1" ht="31.5" customHeight="1">
      <c r="A10" s="29"/>
      <c r="B10" s="455" t="s">
        <v>358</v>
      </c>
      <c r="C10" s="455"/>
      <c r="D10" s="30"/>
    </row>
    <row r="11" spans="1:4" s="138" customFormat="1" ht="16.5" customHeight="1">
      <c r="A11" s="31"/>
      <c r="B11" s="11"/>
      <c r="C11" s="10"/>
      <c r="D11" s="32"/>
    </row>
    <row r="12" spans="1:4" s="138" customFormat="1" ht="12.75" customHeight="1">
      <c r="A12" s="31"/>
      <c r="B12" s="455" t="s">
        <v>17</v>
      </c>
      <c r="C12" s="455"/>
      <c r="D12" s="32"/>
    </row>
    <row r="13" spans="1:4" s="138" customFormat="1" ht="19.7" customHeight="1">
      <c r="A13" s="31"/>
      <c r="B13" s="11"/>
      <c r="C13" s="10"/>
      <c r="D13" s="32"/>
    </row>
    <row r="14" spans="1:4" s="138" customFormat="1" ht="31.5">
      <c r="A14" s="31"/>
      <c r="B14" s="12" t="s">
        <v>18</v>
      </c>
      <c r="C14" s="13" t="s">
        <v>357</v>
      </c>
      <c r="D14" s="32"/>
    </row>
    <row r="15" spans="1:4" s="138" customFormat="1" ht="15.75">
      <c r="A15" s="31"/>
      <c r="B15" s="12"/>
      <c r="C15" s="13"/>
      <c r="D15" s="32"/>
    </row>
    <row r="16" spans="1:4" s="138" customFormat="1" ht="47.45" customHeight="1">
      <c r="A16" s="31"/>
      <c r="B16" s="12" t="s">
        <v>19</v>
      </c>
      <c r="C16" s="13" t="s">
        <v>359</v>
      </c>
      <c r="D16" s="32"/>
    </row>
    <row r="17" spans="1:4" s="138" customFormat="1" ht="15.75">
      <c r="A17" s="31"/>
      <c r="B17" s="12"/>
      <c r="C17" s="13"/>
      <c r="D17" s="32"/>
    </row>
    <row r="18" spans="1:4" s="138" customFormat="1" ht="15.75">
      <c r="A18" s="31"/>
      <c r="B18" s="12"/>
      <c r="C18" s="14" t="s">
        <v>80</v>
      </c>
      <c r="D18" s="32"/>
    </row>
    <row r="19" spans="1:4" s="138" customFormat="1" ht="18">
      <c r="A19" s="31"/>
      <c r="B19" s="12"/>
      <c r="C19" s="55">
        <f>SUM('1'!O129)</f>
        <v>0</v>
      </c>
      <c r="D19" s="32"/>
    </row>
    <row r="20" spans="1:4" s="138" customFormat="1" ht="15.75">
      <c r="A20" s="31"/>
      <c r="B20" s="12"/>
      <c r="C20" s="13"/>
      <c r="D20" s="32"/>
    </row>
    <row r="21" spans="1:4" s="138" customFormat="1" ht="126">
      <c r="A21" s="31"/>
      <c r="B21" s="12" t="s">
        <v>20</v>
      </c>
      <c r="C21" s="13" t="s">
        <v>360</v>
      </c>
      <c r="D21" s="32"/>
    </row>
    <row r="22" spans="1:4" s="138" customFormat="1" ht="15.75">
      <c r="A22" s="31"/>
      <c r="B22" s="12"/>
      <c r="C22" s="13"/>
      <c r="D22" s="32"/>
    </row>
    <row r="23" spans="1:4" s="138" customFormat="1" ht="99.75" customHeight="1">
      <c r="A23" s="31"/>
      <c r="B23" s="12" t="s">
        <v>21</v>
      </c>
      <c r="C23" s="13" t="s">
        <v>141</v>
      </c>
      <c r="D23" s="32"/>
    </row>
    <row r="24" spans="1:4" s="138" customFormat="1" ht="15.75">
      <c r="A24" s="31"/>
      <c r="B24" s="12"/>
      <c r="C24" s="13"/>
      <c r="D24" s="32"/>
    </row>
    <row r="25" spans="1:4" s="138" customFormat="1" ht="31.5" customHeight="1">
      <c r="A25" s="31"/>
      <c r="B25" s="12" t="s">
        <v>82</v>
      </c>
      <c r="C25" s="13" t="s">
        <v>361</v>
      </c>
      <c r="D25" s="32"/>
    </row>
    <row r="26" spans="1:4" s="138" customFormat="1" ht="15.75">
      <c r="A26" s="31"/>
      <c r="B26" s="12"/>
      <c r="C26" s="13"/>
      <c r="D26" s="32"/>
    </row>
    <row r="27" spans="1:4" s="138" customFormat="1" ht="15.75">
      <c r="A27" s="31"/>
      <c r="B27" s="12" t="s">
        <v>79</v>
      </c>
      <c r="C27" s="13" t="s">
        <v>97</v>
      </c>
      <c r="D27" s="32"/>
    </row>
    <row r="28" spans="1:4" s="138" customFormat="1" ht="15.75">
      <c r="A28" s="31"/>
      <c r="B28" s="12"/>
      <c r="C28" s="13"/>
      <c r="D28" s="32"/>
    </row>
    <row r="29" spans="1:4" s="138" customFormat="1" ht="63">
      <c r="A29" s="31"/>
      <c r="B29" s="70" t="s">
        <v>96</v>
      </c>
      <c r="C29" s="69" t="s">
        <v>343</v>
      </c>
      <c r="D29" s="33"/>
    </row>
    <row r="30" spans="1:4" s="138" customFormat="1" ht="15.75">
      <c r="A30" s="31"/>
      <c r="B30" s="12"/>
      <c r="C30" s="6"/>
      <c r="D30" s="33"/>
    </row>
    <row r="31" spans="1:4" s="138" customFormat="1" ht="21.2" customHeight="1">
      <c r="A31" s="31"/>
      <c r="B31" s="12" t="s">
        <v>180</v>
      </c>
      <c r="C31" s="6" t="s">
        <v>98</v>
      </c>
      <c r="D31" s="33"/>
    </row>
    <row r="32" spans="1:4" s="138" customFormat="1" ht="15.95" customHeight="1">
      <c r="A32" s="31"/>
      <c r="B32" s="11"/>
      <c r="C32" s="10"/>
      <c r="D32" s="32"/>
    </row>
    <row r="33" spans="1:4" s="138" customFormat="1" ht="116.25" customHeight="1">
      <c r="A33" s="31"/>
      <c r="B33" s="455" t="s">
        <v>136</v>
      </c>
      <c r="C33" s="455"/>
      <c r="D33" s="32"/>
    </row>
    <row r="34" spans="1:4">
      <c r="A34" s="25"/>
      <c r="B34" s="8"/>
      <c r="C34" s="8"/>
      <c r="D34" s="28"/>
    </row>
    <row r="35" spans="1:4" ht="15.75">
      <c r="A35" s="25"/>
      <c r="B35" s="454" t="s">
        <v>285</v>
      </c>
      <c r="C35" s="454"/>
      <c r="D35" s="28"/>
    </row>
    <row r="36" spans="1:4">
      <c r="A36" s="25"/>
      <c r="B36" s="8"/>
      <c r="C36" s="8"/>
      <c r="D36" s="28"/>
    </row>
    <row r="37" spans="1:4">
      <c r="A37" s="25"/>
      <c r="B37" s="8"/>
      <c r="C37" s="8"/>
      <c r="D37" s="28"/>
    </row>
    <row r="38" spans="1:4">
      <c r="A38" s="25"/>
      <c r="B38" s="8"/>
      <c r="C38" s="8"/>
      <c r="D38" s="28"/>
    </row>
    <row r="39" spans="1:4" ht="13.5" thickBot="1">
      <c r="A39" s="34"/>
      <c r="B39" s="35"/>
      <c r="C39" s="35"/>
      <c r="D39" s="36"/>
    </row>
    <row r="42" spans="1:4">
      <c r="A42" s="139"/>
    </row>
  </sheetData>
  <sheetProtection algorithmName="SHA-512" hashValue="VmMF0bBXR+Yz8lmMK6FHquX0oA3JWKToyeBVq/wlJJCVSWABEG6ZloOE/3zuDaPwSBeg97KseiT9geELQa1ypA==" saltValue="pb8t0m8QEk7OXB+/KyGXPA==" spinCount="100000" sheet="1" selectLockedCells="1"/>
  <mergeCells count="9">
    <mergeCell ref="B35:C35"/>
    <mergeCell ref="B12:C12"/>
    <mergeCell ref="B33:C33"/>
    <mergeCell ref="B2:C2"/>
    <mergeCell ref="B4:C4"/>
    <mergeCell ref="B8:C8"/>
    <mergeCell ref="B10:C10"/>
    <mergeCell ref="B7:C7"/>
    <mergeCell ref="B6:C6"/>
  </mergeCells>
  <phoneticPr fontId="2" type="noConversion"/>
  <printOptions horizontalCentered="1"/>
  <pageMargins left="0.5" right="0.46" top="1" bottom="1" header="0.5" footer="0.5"/>
  <pageSetup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98"/>
  <sheetViews>
    <sheetView workbookViewId="0">
      <selection sqref="A1:XFD1048576"/>
    </sheetView>
  </sheetViews>
  <sheetFormatPr defaultColWidth="9.140625" defaultRowHeight="12.75"/>
  <cols>
    <col min="1" max="1" width="28.42578125" style="296" customWidth="1"/>
    <col min="2" max="2" width="34.42578125" style="296" bestFit="1" customWidth="1"/>
    <col min="3" max="3" width="13.42578125" style="296" customWidth="1"/>
    <col min="4" max="4" width="41.5703125" style="297" bestFit="1" customWidth="1"/>
    <col min="5" max="5" width="22.5703125" style="297" customWidth="1"/>
    <col min="6" max="6" width="22.140625" style="296" customWidth="1"/>
    <col min="7" max="7" width="9.140625" style="295"/>
    <col min="8" max="8" width="13.42578125" style="295" customWidth="1"/>
    <col min="9" max="10" width="9.140625" style="295"/>
    <col min="11" max="16384" width="9.140625" style="296"/>
  </cols>
  <sheetData>
    <row r="1" spans="1:10" ht="26.25">
      <c r="A1" s="696" t="s">
        <v>110</v>
      </c>
      <c r="B1" s="696"/>
      <c r="C1" s="696"/>
      <c r="D1" s="696"/>
      <c r="E1" s="696"/>
      <c r="F1" s="696"/>
    </row>
    <row r="3" spans="1:10">
      <c r="A3" s="298" t="s">
        <v>5</v>
      </c>
      <c r="B3" s="695">
        <f>('User Information'!F4)</f>
        <v>0</v>
      </c>
      <c r="C3" s="695"/>
      <c r="D3" s="298" t="s">
        <v>264</v>
      </c>
      <c r="E3" s="299">
        <f>('User Information'!AD11)</f>
        <v>0</v>
      </c>
      <c r="F3" s="295"/>
      <c r="H3" s="296"/>
      <c r="I3" s="296"/>
      <c r="J3" s="296"/>
    </row>
    <row r="4" spans="1:10">
      <c r="A4" s="298"/>
      <c r="B4" s="300"/>
      <c r="D4" s="301"/>
      <c r="E4" s="301"/>
      <c r="F4" s="295"/>
      <c r="H4" s="296"/>
      <c r="I4" s="296"/>
      <c r="J4" s="296"/>
    </row>
    <row r="5" spans="1:10">
      <c r="A5" s="298" t="s">
        <v>12</v>
      </c>
      <c r="B5" s="302">
        <f>('User Information'!F6)</f>
        <v>0</v>
      </c>
      <c r="C5" s="303"/>
      <c r="D5" s="295"/>
      <c r="E5" s="295"/>
      <c r="G5" s="296"/>
      <c r="H5" s="296"/>
      <c r="I5" s="296"/>
      <c r="J5" s="296"/>
    </row>
    <row r="6" spans="1:10">
      <c r="D6" s="304"/>
      <c r="E6" s="304"/>
    </row>
    <row r="7" spans="1:10" ht="13.5" thickBot="1">
      <c r="D7" s="304"/>
      <c r="E7" s="304"/>
    </row>
    <row r="8" spans="1:10" s="306" customFormat="1" ht="26.25" thickBot="1">
      <c r="A8" s="305" t="s">
        <v>22</v>
      </c>
      <c r="B8" s="305" t="s">
        <v>108</v>
      </c>
      <c r="C8" s="305" t="s">
        <v>86</v>
      </c>
      <c r="D8" s="305" t="s">
        <v>8</v>
      </c>
      <c r="E8" s="305" t="s">
        <v>109</v>
      </c>
      <c r="F8" s="305" t="s">
        <v>145</v>
      </c>
    </row>
    <row r="9" spans="1:10" ht="26.25" customHeight="1">
      <c r="A9" s="307" t="str">
        <f>CONCATENATE('User Information'!C11,'User Information'!AN11,'User Information'!D11)</f>
        <v xml:space="preserve">, </v>
      </c>
      <c r="B9" s="308">
        <f>('User Information'!L11)</f>
        <v>0</v>
      </c>
      <c r="C9" s="309">
        <f>('User Information'!AB11)</f>
        <v>0</v>
      </c>
      <c r="D9" s="310" t="s">
        <v>317</v>
      </c>
      <c r="E9" s="308">
        <f>('User Information'!I11)</f>
        <v>0</v>
      </c>
      <c r="F9" s="311">
        <f>('User Information'!J11)</f>
        <v>0</v>
      </c>
      <c r="G9" s="296"/>
      <c r="H9" s="296"/>
      <c r="I9" s="296"/>
      <c r="J9" s="296"/>
    </row>
    <row r="10" spans="1:10" ht="26.25" customHeight="1">
      <c r="A10" s="312" t="str">
        <f>CONCATENATE('User Information'!C12,'User Information'!AN12,'User Information'!D12)</f>
        <v xml:space="preserve">, </v>
      </c>
      <c r="B10" s="308">
        <f>('User Information'!L12)</f>
        <v>0</v>
      </c>
      <c r="C10" s="309">
        <f>('User Information'!AB12)</f>
        <v>0</v>
      </c>
      <c r="D10" s="308">
        <f>('User Information'!H12)</f>
        <v>0</v>
      </c>
      <c r="E10" s="308">
        <f>('User Information'!I12)</f>
        <v>0</v>
      </c>
      <c r="F10" s="311">
        <f>('User Information'!J12)</f>
        <v>0</v>
      </c>
      <c r="G10" s="296"/>
      <c r="H10" s="296"/>
      <c r="I10" s="296"/>
      <c r="J10" s="296"/>
    </row>
    <row r="11" spans="1:10" ht="26.25" customHeight="1">
      <c r="A11" s="312" t="str">
        <f>CONCATENATE('User Information'!C13,'User Information'!AN13,'User Information'!D13)</f>
        <v xml:space="preserve">, </v>
      </c>
      <c r="B11" s="308">
        <f>('User Information'!L13)</f>
        <v>0</v>
      </c>
      <c r="C11" s="309">
        <f>('User Information'!AB13)</f>
        <v>0</v>
      </c>
      <c r="D11" s="308">
        <f>('User Information'!H13)</f>
        <v>0</v>
      </c>
      <c r="E11" s="308">
        <f>('User Information'!I13)</f>
        <v>0</v>
      </c>
      <c r="F11" s="311">
        <f>('User Information'!J13)</f>
        <v>0</v>
      </c>
      <c r="G11" s="296"/>
      <c r="H11" s="296"/>
      <c r="I11" s="296"/>
      <c r="J11" s="296"/>
    </row>
    <row r="12" spans="1:10" ht="26.25" customHeight="1">
      <c r="A12" s="312" t="str">
        <f>CONCATENATE('User Information'!C14,'User Information'!AN14,'User Information'!D14)</f>
        <v xml:space="preserve">, </v>
      </c>
      <c r="B12" s="308">
        <f>('User Information'!L14)</f>
        <v>0</v>
      </c>
      <c r="C12" s="309">
        <f>('User Information'!AB14)</f>
        <v>0</v>
      </c>
      <c r="D12" s="308">
        <f>('User Information'!H14)</f>
        <v>0</v>
      </c>
      <c r="E12" s="308">
        <f>('User Information'!I14)</f>
        <v>0</v>
      </c>
      <c r="F12" s="311">
        <f>('User Information'!J14)</f>
        <v>0</v>
      </c>
      <c r="G12" s="296"/>
      <c r="H12" s="296"/>
      <c r="I12" s="296"/>
      <c r="J12" s="296"/>
    </row>
    <row r="13" spans="1:10" ht="26.25" customHeight="1">
      <c r="A13" s="312" t="str">
        <f>CONCATENATE('User Information'!C15,'User Information'!AN15,'User Information'!D15)</f>
        <v xml:space="preserve">, </v>
      </c>
      <c r="B13" s="308">
        <f>('User Information'!L15)</f>
        <v>0</v>
      </c>
      <c r="C13" s="309">
        <f>('User Information'!AB15)</f>
        <v>0</v>
      </c>
      <c r="D13" s="308">
        <f>('User Information'!H15)</f>
        <v>0</v>
      </c>
      <c r="E13" s="308">
        <f>('User Information'!I15)</f>
        <v>0</v>
      </c>
      <c r="F13" s="311">
        <f>('User Information'!J15)</f>
        <v>0</v>
      </c>
      <c r="G13" s="296"/>
      <c r="H13" s="296"/>
      <c r="I13" s="296"/>
      <c r="J13" s="296"/>
    </row>
    <row r="14" spans="1:10" ht="26.25" customHeight="1">
      <c r="A14" s="312" t="str">
        <f>CONCATENATE('User Information'!C16,'User Information'!AN16,'User Information'!D16)</f>
        <v xml:space="preserve">, </v>
      </c>
      <c r="B14" s="308">
        <f>('User Information'!L16)</f>
        <v>0</v>
      </c>
      <c r="C14" s="309">
        <f>('User Information'!AB16)</f>
        <v>0</v>
      </c>
      <c r="D14" s="308">
        <f>('User Information'!H16)</f>
        <v>0</v>
      </c>
      <c r="E14" s="308">
        <f>('User Information'!I16)</f>
        <v>0</v>
      </c>
      <c r="F14" s="311">
        <f>('User Information'!J16)</f>
        <v>0</v>
      </c>
      <c r="G14" s="296"/>
      <c r="H14" s="296"/>
      <c r="I14" s="296"/>
      <c r="J14" s="296"/>
    </row>
    <row r="15" spans="1:10" ht="26.25" customHeight="1">
      <c r="A15" s="312" t="str">
        <f>CONCATENATE('User Information'!C17,'User Information'!AN17,'User Information'!D17)</f>
        <v xml:space="preserve">, </v>
      </c>
      <c r="B15" s="308">
        <f>('User Information'!L17)</f>
        <v>0</v>
      </c>
      <c r="C15" s="309">
        <f>('User Information'!AB17)</f>
        <v>0</v>
      </c>
      <c r="D15" s="308">
        <f>('User Information'!H17)</f>
        <v>0</v>
      </c>
      <c r="E15" s="308" t="str">
        <f>('User Information'!I17)</f>
        <v xml:space="preserve"> </v>
      </c>
      <c r="F15" s="311" t="str">
        <f>('User Information'!J17)</f>
        <v>NONE</v>
      </c>
      <c r="G15" s="296"/>
      <c r="H15" s="296"/>
      <c r="I15" s="296"/>
      <c r="J15" s="296"/>
    </row>
    <row r="16" spans="1:10" ht="26.25" customHeight="1">
      <c r="A16" s="312" t="str">
        <f>CONCATENATE('User Information'!C18,'User Information'!AN18,'User Information'!D18)</f>
        <v xml:space="preserve">, </v>
      </c>
      <c r="B16" s="308">
        <f>('User Information'!L18)</f>
        <v>0</v>
      </c>
      <c r="C16" s="309">
        <f>('User Information'!AB18)</f>
        <v>0</v>
      </c>
      <c r="D16" s="308">
        <f>('User Information'!H18)</f>
        <v>0</v>
      </c>
      <c r="E16" s="308" t="str">
        <f>('User Information'!I18)</f>
        <v xml:space="preserve"> </v>
      </c>
      <c r="F16" s="311" t="str">
        <f>('User Information'!J18)</f>
        <v>NONE</v>
      </c>
      <c r="G16" s="296"/>
      <c r="H16" s="296"/>
      <c r="I16" s="296"/>
      <c r="J16" s="296"/>
    </row>
    <row r="17" spans="1:10" ht="26.25" customHeight="1">
      <c r="A17" s="312" t="str">
        <f>CONCATENATE('User Information'!C19,'User Information'!AN19,'User Information'!D19)</f>
        <v xml:space="preserve">, </v>
      </c>
      <c r="B17" s="308">
        <f>('User Information'!L19)</f>
        <v>0</v>
      </c>
      <c r="C17" s="309">
        <f>('User Information'!AB19)</f>
        <v>0</v>
      </c>
      <c r="D17" s="308">
        <f>('User Information'!H19)</f>
        <v>0</v>
      </c>
      <c r="E17" s="308" t="str">
        <f>('User Information'!I19)</f>
        <v xml:space="preserve"> </v>
      </c>
      <c r="F17" s="311" t="str">
        <f>('User Information'!J19)</f>
        <v>NONE</v>
      </c>
      <c r="G17" s="296"/>
      <c r="H17" s="296"/>
      <c r="I17" s="296"/>
      <c r="J17" s="296"/>
    </row>
    <row r="18" spans="1:10" ht="26.25" customHeight="1">
      <c r="A18" s="312" t="str">
        <f>CONCATENATE('User Information'!C20,'User Information'!AN20,'User Information'!D20)</f>
        <v xml:space="preserve">, </v>
      </c>
      <c r="B18" s="308">
        <f>('User Information'!L20)</f>
        <v>0</v>
      </c>
      <c r="C18" s="309">
        <f>('User Information'!AB20)</f>
        <v>0</v>
      </c>
      <c r="D18" s="308">
        <f>('User Information'!H20)</f>
        <v>0</v>
      </c>
      <c r="E18" s="308" t="str">
        <f>('User Information'!I20)</f>
        <v xml:space="preserve"> </v>
      </c>
      <c r="F18" s="311" t="str">
        <f>('User Information'!J20)</f>
        <v>NONE</v>
      </c>
      <c r="G18" s="296"/>
      <c r="H18" s="296"/>
      <c r="I18" s="296"/>
      <c r="J18" s="296"/>
    </row>
    <row r="19" spans="1:10" ht="26.25" customHeight="1">
      <c r="A19" s="312" t="str">
        <f>CONCATENATE('User Information'!C21,'User Information'!AN21,'User Information'!D21)</f>
        <v xml:space="preserve">, </v>
      </c>
      <c r="B19" s="308">
        <f>('User Information'!L21)</f>
        <v>0</v>
      </c>
      <c r="C19" s="309">
        <f>('User Information'!AB21)</f>
        <v>0</v>
      </c>
      <c r="D19" s="308">
        <f>('User Information'!H21)</f>
        <v>0</v>
      </c>
      <c r="E19" s="308" t="str">
        <f>('User Information'!I21)</f>
        <v xml:space="preserve"> </v>
      </c>
      <c r="F19" s="311" t="str">
        <f>('User Information'!J21)</f>
        <v>NONE</v>
      </c>
      <c r="G19" s="296"/>
      <c r="H19" s="296"/>
      <c r="I19" s="296"/>
      <c r="J19" s="296"/>
    </row>
    <row r="20" spans="1:10" ht="26.25" customHeight="1">
      <c r="A20" s="312" t="str">
        <f>CONCATENATE('User Information'!C22,'User Information'!AN22,'User Information'!D22)</f>
        <v xml:space="preserve">, </v>
      </c>
      <c r="B20" s="308">
        <f>('User Information'!L22)</f>
        <v>0</v>
      </c>
      <c r="C20" s="309">
        <f>('User Information'!AB22)</f>
        <v>0</v>
      </c>
      <c r="D20" s="308">
        <f>('User Information'!H22)</f>
        <v>0</v>
      </c>
      <c r="E20" s="308" t="str">
        <f>('User Information'!I22)</f>
        <v xml:space="preserve"> </v>
      </c>
      <c r="F20" s="311" t="str">
        <f>('User Information'!J22)</f>
        <v>NONE</v>
      </c>
      <c r="G20" s="296"/>
      <c r="H20" s="296"/>
      <c r="I20" s="296"/>
      <c r="J20" s="296"/>
    </row>
    <row r="21" spans="1:10" ht="26.25" customHeight="1">
      <c r="A21" s="312" t="str">
        <f>CONCATENATE('User Information'!C23,'User Information'!AN23,'User Information'!D23)</f>
        <v xml:space="preserve">, </v>
      </c>
      <c r="B21" s="308">
        <f>('User Information'!L23)</f>
        <v>0</v>
      </c>
      <c r="C21" s="309">
        <f>('User Information'!AB23)</f>
        <v>0</v>
      </c>
      <c r="D21" s="308">
        <f>('User Information'!H23)</f>
        <v>0</v>
      </c>
      <c r="E21" s="308" t="str">
        <f>('User Information'!I23)</f>
        <v xml:space="preserve"> </v>
      </c>
      <c r="F21" s="311" t="str">
        <f>('User Information'!J23)</f>
        <v>NONE</v>
      </c>
      <c r="G21" s="296"/>
      <c r="H21" s="296"/>
      <c r="I21" s="296"/>
      <c r="J21" s="296"/>
    </row>
    <row r="22" spans="1:10" ht="26.25" customHeight="1">
      <c r="A22" s="312" t="str">
        <f>CONCATENATE('User Information'!C24,'User Information'!AN24,'User Information'!D24)</f>
        <v xml:space="preserve">, </v>
      </c>
      <c r="B22" s="308">
        <f>('User Information'!L24)</f>
        <v>0</v>
      </c>
      <c r="C22" s="309">
        <f>('User Information'!AB24)</f>
        <v>0</v>
      </c>
      <c r="D22" s="308">
        <f>('User Information'!H24)</f>
        <v>0</v>
      </c>
      <c r="E22" s="308" t="str">
        <f>('User Information'!I24)</f>
        <v xml:space="preserve"> </v>
      </c>
      <c r="F22" s="311" t="str">
        <f>('User Information'!J24)</f>
        <v>NONE</v>
      </c>
      <c r="G22" s="296"/>
      <c r="H22" s="296"/>
      <c r="I22" s="296"/>
      <c r="J22" s="296"/>
    </row>
    <row r="23" spans="1:10" ht="26.25" customHeight="1">
      <c r="A23" s="312" t="str">
        <f>CONCATENATE('User Information'!C25,'User Information'!AN25,'User Information'!D25)</f>
        <v xml:space="preserve">, </v>
      </c>
      <c r="B23" s="308">
        <f>('User Information'!L25)</f>
        <v>0</v>
      </c>
      <c r="C23" s="309">
        <f>('User Information'!AB25)</f>
        <v>0</v>
      </c>
      <c r="D23" s="308">
        <f>('User Information'!H25)</f>
        <v>0</v>
      </c>
      <c r="E23" s="308" t="str">
        <f>('User Information'!I25)</f>
        <v xml:space="preserve"> </v>
      </c>
      <c r="F23" s="311" t="str">
        <f>('User Information'!J25)</f>
        <v>NONE</v>
      </c>
      <c r="G23" s="296"/>
      <c r="H23" s="296"/>
      <c r="I23" s="296"/>
      <c r="J23" s="296"/>
    </row>
    <row r="24" spans="1:10" ht="26.25" customHeight="1">
      <c r="A24" s="312" t="str">
        <f>CONCATENATE('User Information'!C26,'User Information'!AN26,'User Information'!D26)</f>
        <v xml:space="preserve">, </v>
      </c>
      <c r="B24" s="308">
        <f>('User Information'!L26)</f>
        <v>0</v>
      </c>
      <c r="C24" s="309">
        <f>('User Information'!AB26)</f>
        <v>0</v>
      </c>
      <c r="D24" s="308">
        <f>('User Information'!H26)</f>
        <v>0</v>
      </c>
      <c r="E24" s="308" t="str">
        <f>('User Information'!I26)</f>
        <v xml:space="preserve"> </v>
      </c>
      <c r="F24" s="311" t="str">
        <f>('User Information'!J26)</f>
        <v>NONE</v>
      </c>
      <c r="G24" s="296"/>
      <c r="H24" s="296"/>
      <c r="I24" s="296"/>
      <c r="J24" s="296"/>
    </row>
    <row r="25" spans="1:10" ht="26.25" customHeight="1">
      <c r="A25" s="312" t="str">
        <f>CONCATENATE('User Information'!C27,'User Information'!AN27,'User Information'!D27)</f>
        <v xml:space="preserve">, </v>
      </c>
      <c r="B25" s="308">
        <f>('User Information'!L27)</f>
        <v>0</v>
      </c>
      <c r="C25" s="309">
        <f>('User Information'!AB27)</f>
        <v>0</v>
      </c>
      <c r="D25" s="308">
        <f>('User Information'!H27)</f>
        <v>0</v>
      </c>
      <c r="E25" s="308" t="str">
        <f>('User Information'!I27)</f>
        <v xml:space="preserve"> </v>
      </c>
      <c r="F25" s="311" t="str">
        <f>('User Information'!J27)</f>
        <v>NONE</v>
      </c>
      <c r="G25" s="296"/>
      <c r="H25" s="296"/>
      <c r="I25" s="296"/>
      <c r="J25" s="296"/>
    </row>
    <row r="26" spans="1:10" ht="26.25" customHeight="1">
      <c r="A26" s="312" t="str">
        <f>CONCATENATE('User Information'!C28,'User Information'!AN28,'User Information'!D28)</f>
        <v xml:space="preserve">, </v>
      </c>
      <c r="B26" s="308">
        <f>('User Information'!L28)</f>
        <v>0</v>
      </c>
      <c r="C26" s="309">
        <f>('User Information'!AB28)</f>
        <v>0</v>
      </c>
      <c r="D26" s="308">
        <f>('User Information'!H28)</f>
        <v>0</v>
      </c>
      <c r="E26" s="308" t="str">
        <f>('User Information'!I28)</f>
        <v xml:space="preserve"> </v>
      </c>
      <c r="F26" s="311" t="str">
        <f>('User Information'!J28)</f>
        <v>NONE</v>
      </c>
      <c r="G26" s="296"/>
      <c r="H26" s="296"/>
      <c r="I26" s="296"/>
      <c r="J26" s="296"/>
    </row>
    <row r="27" spans="1:10" ht="26.25" customHeight="1">
      <c r="A27" s="312" t="str">
        <f>CONCATENATE('User Information'!C29,'User Information'!AN29,'User Information'!D29)</f>
        <v xml:space="preserve">, </v>
      </c>
      <c r="B27" s="308">
        <f>('User Information'!L29)</f>
        <v>0</v>
      </c>
      <c r="C27" s="309">
        <f>('User Information'!AB29)</f>
        <v>0</v>
      </c>
      <c r="D27" s="308">
        <f>('User Information'!H29)</f>
        <v>0</v>
      </c>
      <c r="E27" s="308" t="str">
        <f>('User Information'!I29)</f>
        <v xml:space="preserve"> </v>
      </c>
      <c r="F27" s="311" t="str">
        <f>('User Information'!J29)</f>
        <v>NONE</v>
      </c>
      <c r="G27" s="296"/>
      <c r="H27" s="296"/>
      <c r="I27" s="296"/>
      <c r="J27" s="296"/>
    </row>
    <row r="28" spans="1:10" ht="26.25" customHeight="1">
      <c r="A28" s="312" t="str">
        <f>CONCATENATE('User Information'!C30,'User Information'!AN30,'User Information'!D30)</f>
        <v xml:space="preserve">, </v>
      </c>
      <c r="B28" s="308">
        <f>('User Information'!L30)</f>
        <v>0</v>
      </c>
      <c r="C28" s="309">
        <f>('User Information'!AB30)</f>
        <v>0</v>
      </c>
      <c r="D28" s="308">
        <f>('User Information'!H30)</f>
        <v>0</v>
      </c>
      <c r="E28" s="308" t="str">
        <f>('User Information'!I30)</f>
        <v xml:space="preserve"> </v>
      </c>
      <c r="F28" s="311" t="str">
        <f>('User Information'!J30)</f>
        <v>NONE</v>
      </c>
      <c r="G28" s="296"/>
      <c r="H28" s="296"/>
      <c r="I28" s="296"/>
      <c r="J28" s="296"/>
    </row>
    <row r="29" spans="1:10" ht="26.25" customHeight="1">
      <c r="A29" s="312" t="str">
        <f>CONCATENATE('User Information'!C31,'User Information'!AN31,'User Information'!D31)</f>
        <v xml:space="preserve">, </v>
      </c>
      <c r="B29" s="308">
        <f>('User Information'!L31)</f>
        <v>0</v>
      </c>
      <c r="C29" s="309">
        <f>('User Information'!AB31)</f>
        <v>0</v>
      </c>
      <c r="D29" s="308">
        <f>('User Information'!H31)</f>
        <v>0</v>
      </c>
      <c r="E29" s="308" t="str">
        <f>('User Information'!I31)</f>
        <v xml:space="preserve"> </v>
      </c>
      <c r="F29" s="311" t="str">
        <f>('User Information'!J31)</f>
        <v>NONE</v>
      </c>
      <c r="G29" s="296"/>
      <c r="H29" s="296"/>
      <c r="I29" s="296"/>
      <c r="J29" s="296"/>
    </row>
    <row r="30" spans="1:10" ht="26.25" customHeight="1">
      <c r="A30" s="312" t="str">
        <f>CONCATENATE('User Information'!C32,'User Information'!AN32,'User Information'!D32)</f>
        <v xml:space="preserve">, </v>
      </c>
      <c r="B30" s="308">
        <f>('User Information'!L32)</f>
        <v>0</v>
      </c>
      <c r="C30" s="309">
        <f>('User Information'!AB32)</f>
        <v>0</v>
      </c>
      <c r="D30" s="308">
        <f>('User Information'!H32)</f>
        <v>0</v>
      </c>
      <c r="E30" s="308" t="str">
        <f>('User Information'!I32)</f>
        <v xml:space="preserve"> </v>
      </c>
      <c r="F30" s="311" t="str">
        <f>('User Information'!J32)</f>
        <v>NONE</v>
      </c>
      <c r="G30" s="296"/>
      <c r="H30" s="296"/>
      <c r="I30" s="296"/>
      <c r="J30" s="296"/>
    </row>
    <row r="31" spans="1:10" ht="26.25" customHeight="1">
      <c r="A31" s="312" t="str">
        <f>CONCATENATE('User Information'!C33,'User Information'!AN33,'User Information'!D33)</f>
        <v xml:space="preserve">, </v>
      </c>
      <c r="B31" s="308">
        <f>('User Information'!L33)</f>
        <v>0</v>
      </c>
      <c r="C31" s="309">
        <f>('User Information'!AB33)</f>
        <v>0</v>
      </c>
      <c r="D31" s="308">
        <f>('User Information'!H33)</f>
        <v>0</v>
      </c>
      <c r="E31" s="308" t="str">
        <f>('User Information'!I33)</f>
        <v xml:space="preserve"> </v>
      </c>
      <c r="F31" s="311" t="str">
        <f>('User Information'!J33)</f>
        <v>NONE</v>
      </c>
      <c r="G31" s="296"/>
      <c r="H31" s="296"/>
      <c r="I31" s="296"/>
      <c r="J31" s="296"/>
    </row>
    <row r="32" spans="1:10" ht="26.25" customHeight="1">
      <c r="A32" s="312" t="str">
        <f>CONCATENATE('User Information'!C34,'User Information'!AN34,'User Information'!D34)</f>
        <v xml:space="preserve">, </v>
      </c>
      <c r="B32" s="308">
        <f>('User Information'!L34)</f>
        <v>0</v>
      </c>
      <c r="C32" s="309">
        <f>('User Information'!AB34)</f>
        <v>0</v>
      </c>
      <c r="D32" s="308">
        <f>('User Information'!H34)</f>
        <v>0</v>
      </c>
      <c r="E32" s="308" t="str">
        <f>('User Information'!I34)</f>
        <v xml:space="preserve"> </v>
      </c>
      <c r="F32" s="311" t="str">
        <f>('User Information'!J34)</f>
        <v>NONE</v>
      </c>
      <c r="G32" s="296"/>
      <c r="H32" s="296"/>
      <c r="I32" s="296"/>
      <c r="J32" s="296"/>
    </row>
    <row r="33" spans="1:10" ht="26.25" customHeight="1">
      <c r="A33" s="312" t="str">
        <f>CONCATENATE('User Information'!C35,'User Information'!AN35,'User Information'!D35)</f>
        <v xml:space="preserve">, </v>
      </c>
      <c r="B33" s="308">
        <f>('User Information'!L35)</f>
        <v>0</v>
      </c>
      <c r="C33" s="309">
        <f>('User Information'!AB35)</f>
        <v>0</v>
      </c>
      <c r="D33" s="308">
        <f>('User Information'!H35)</f>
        <v>0</v>
      </c>
      <c r="E33" s="308" t="str">
        <f>('User Information'!I35)</f>
        <v xml:space="preserve"> </v>
      </c>
      <c r="F33" s="311" t="str">
        <f>('User Information'!J35)</f>
        <v>NONE</v>
      </c>
      <c r="G33" s="296"/>
      <c r="H33" s="296"/>
      <c r="I33" s="296"/>
      <c r="J33" s="296"/>
    </row>
    <row r="34" spans="1:10" ht="26.25" customHeight="1">
      <c r="A34" s="312" t="str">
        <f>CONCATENATE('User Information'!C36,'User Information'!AN36,'User Information'!D36)</f>
        <v xml:space="preserve">, </v>
      </c>
      <c r="B34" s="308">
        <f>('User Information'!L36)</f>
        <v>0</v>
      </c>
      <c r="C34" s="309">
        <f>('User Information'!AB36)</f>
        <v>0</v>
      </c>
      <c r="D34" s="308">
        <f>('User Information'!H36)</f>
        <v>0</v>
      </c>
      <c r="E34" s="308" t="str">
        <f>('User Information'!I36)</f>
        <v xml:space="preserve"> </v>
      </c>
      <c r="F34" s="311" t="str">
        <f>('User Information'!J36)</f>
        <v>NONE</v>
      </c>
      <c r="G34" s="296"/>
      <c r="H34" s="296"/>
      <c r="I34" s="296"/>
      <c r="J34" s="296"/>
    </row>
    <row r="35" spans="1:10" ht="26.25" customHeight="1">
      <c r="A35" s="312" t="str">
        <f>CONCATENATE('User Information'!C37,'User Information'!AN37,'User Information'!D37)</f>
        <v xml:space="preserve">, </v>
      </c>
      <c r="B35" s="308">
        <f>('User Information'!L37)</f>
        <v>0</v>
      </c>
      <c r="C35" s="309">
        <f>('User Information'!AB37)</f>
        <v>0</v>
      </c>
      <c r="D35" s="308">
        <f>('User Information'!H37)</f>
        <v>0</v>
      </c>
      <c r="E35" s="308" t="str">
        <f>('User Information'!I37)</f>
        <v xml:space="preserve"> </v>
      </c>
      <c r="F35" s="311" t="str">
        <f>('User Information'!J37)</f>
        <v>NONE</v>
      </c>
      <c r="G35" s="296"/>
      <c r="H35" s="296"/>
      <c r="I35" s="296"/>
      <c r="J35" s="296"/>
    </row>
    <row r="36" spans="1:10" ht="26.25" customHeight="1">
      <c r="A36" s="312" t="str">
        <f>CONCATENATE('User Information'!C38,'User Information'!AN38,'User Information'!D38)</f>
        <v xml:space="preserve">, </v>
      </c>
      <c r="B36" s="308">
        <f>('User Information'!L38)</f>
        <v>0</v>
      </c>
      <c r="C36" s="309">
        <f>('User Information'!AB38)</f>
        <v>0</v>
      </c>
      <c r="D36" s="308">
        <f>('User Information'!H38)</f>
        <v>0</v>
      </c>
      <c r="E36" s="308" t="str">
        <f>('User Information'!I38)</f>
        <v xml:space="preserve"> </v>
      </c>
      <c r="F36" s="311" t="str">
        <f>('User Information'!J38)</f>
        <v>NONE</v>
      </c>
      <c r="G36" s="296"/>
      <c r="H36" s="296"/>
      <c r="I36" s="296"/>
      <c r="J36" s="296"/>
    </row>
    <row r="37" spans="1:10" ht="26.25" customHeight="1">
      <c r="A37" s="312" t="str">
        <f>CONCATENATE('User Information'!C39,'User Information'!AN39,'User Information'!D39)</f>
        <v xml:space="preserve">, </v>
      </c>
      <c r="B37" s="308">
        <f>('User Information'!L39)</f>
        <v>0</v>
      </c>
      <c r="C37" s="309">
        <f>('User Information'!AB39)</f>
        <v>0</v>
      </c>
      <c r="D37" s="308">
        <f>('User Information'!H39)</f>
        <v>0</v>
      </c>
      <c r="E37" s="308" t="str">
        <f>('User Information'!I39)</f>
        <v xml:space="preserve"> </v>
      </c>
      <c r="F37" s="311" t="str">
        <f>('User Information'!J39)</f>
        <v>NONE</v>
      </c>
      <c r="G37" s="296"/>
      <c r="H37" s="296"/>
      <c r="I37" s="296"/>
      <c r="J37" s="296"/>
    </row>
    <row r="38" spans="1:10" ht="26.25" customHeight="1">
      <c r="A38" s="312" t="str">
        <f>CONCATENATE('User Information'!C40,'User Information'!AN40,'User Information'!D40)</f>
        <v xml:space="preserve">, </v>
      </c>
      <c r="B38" s="308">
        <f>('User Information'!L40)</f>
        <v>0</v>
      </c>
      <c r="C38" s="309">
        <f>('User Information'!AB40)</f>
        <v>0</v>
      </c>
      <c r="D38" s="308">
        <f>('User Information'!H40)</f>
        <v>0</v>
      </c>
      <c r="E38" s="308" t="str">
        <f>('User Information'!I40)</f>
        <v xml:space="preserve"> </v>
      </c>
      <c r="F38" s="311" t="str">
        <f>('User Information'!J40)</f>
        <v>NONE</v>
      </c>
      <c r="G38" s="296"/>
      <c r="H38" s="296"/>
      <c r="I38" s="296"/>
      <c r="J38" s="296"/>
    </row>
    <row r="39" spans="1:10" ht="26.25" customHeight="1">
      <c r="A39" s="312" t="str">
        <f>CONCATENATE('User Information'!C41,'User Information'!AN41,'User Information'!D41)</f>
        <v xml:space="preserve">, </v>
      </c>
      <c r="B39" s="308">
        <f>('User Information'!L41)</f>
        <v>0</v>
      </c>
      <c r="C39" s="309">
        <f>('User Information'!AB41)</f>
        <v>0</v>
      </c>
      <c r="D39" s="308">
        <f>('User Information'!H41)</f>
        <v>0</v>
      </c>
      <c r="E39" s="308" t="str">
        <f>('User Information'!I41)</f>
        <v xml:space="preserve"> </v>
      </c>
      <c r="F39" s="311" t="str">
        <f>('User Information'!J41)</f>
        <v>NONE</v>
      </c>
      <c r="G39" s="296"/>
      <c r="H39" s="296"/>
      <c r="I39" s="296"/>
      <c r="J39" s="296"/>
    </row>
    <row r="40" spans="1:10" ht="26.25" customHeight="1">
      <c r="A40" s="312" t="str">
        <f>CONCATENATE('User Information'!C42,'User Information'!AN42,'User Information'!D42)</f>
        <v xml:space="preserve">, </v>
      </c>
      <c r="B40" s="308">
        <f>('User Information'!L42)</f>
        <v>0</v>
      </c>
      <c r="C40" s="309">
        <f>('User Information'!AB42)</f>
        <v>0</v>
      </c>
      <c r="D40" s="308">
        <f>('User Information'!H42)</f>
        <v>0</v>
      </c>
      <c r="E40" s="308" t="str">
        <f>('User Information'!I42)</f>
        <v xml:space="preserve"> </v>
      </c>
      <c r="F40" s="311" t="str">
        <f>('User Information'!J42)</f>
        <v>NONE</v>
      </c>
      <c r="G40" s="296"/>
      <c r="H40" s="296"/>
      <c r="I40" s="296"/>
      <c r="J40" s="296"/>
    </row>
    <row r="41" spans="1:10" ht="26.25" customHeight="1">
      <c r="A41" s="312" t="str">
        <f>CONCATENATE('User Information'!C43,'User Information'!AN43,'User Information'!D43)</f>
        <v xml:space="preserve">, </v>
      </c>
      <c r="B41" s="308">
        <f>('User Information'!L43)</f>
        <v>0</v>
      </c>
      <c r="C41" s="309">
        <f>('User Information'!AB43)</f>
        <v>0</v>
      </c>
      <c r="D41" s="308">
        <f>('User Information'!H43)</f>
        <v>0</v>
      </c>
      <c r="E41" s="308" t="str">
        <f>('User Information'!I43)</f>
        <v xml:space="preserve"> </v>
      </c>
      <c r="F41" s="311" t="str">
        <f>('User Information'!J43)</f>
        <v>NONE</v>
      </c>
      <c r="G41" s="296"/>
      <c r="H41" s="296"/>
      <c r="I41" s="296"/>
      <c r="J41" s="296"/>
    </row>
    <row r="42" spans="1:10" ht="26.25" customHeight="1">
      <c r="A42" s="312" t="str">
        <f>CONCATENATE('User Information'!C44,'User Information'!AN44,'User Information'!D44)</f>
        <v xml:space="preserve">, </v>
      </c>
      <c r="B42" s="308">
        <f>('User Information'!L44)</f>
        <v>0</v>
      </c>
      <c r="C42" s="309">
        <f>('User Information'!AB44)</f>
        <v>0</v>
      </c>
      <c r="D42" s="308">
        <f>('User Information'!H44)</f>
        <v>0</v>
      </c>
      <c r="E42" s="308" t="str">
        <f>('User Information'!I44)</f>
        <v xml:space="preserve"> </v>
      </c>
      <c r="F42" s="311" t="str">
        <f>('User Information'!J44)</f>
        <v>NONE</v>
      </c>
      <c r="G42" s="296"/>
      <c r="H42" s="296"/>
      <c r="I42" s="296"/>
      <c r="J42" s="296"/>
    </row>
    <row r="43" spans="1:10" ht="26.25" customHeight="1">
      <c r="A43" s="312" t="str">
        <f>CONCATENATE('User Information'!C45,'User Information'!AN45,'User Information'!D45)</f>
        <v xml:space="preserve">, </v>
      </c>
      <c r="B43" s="308">
        <f>('User Information'!L45)</f>
        <v>0</v>
      </c>
      <c r="C43" s="309">
        <f>('User Information'!AB45)</f>
        <v>0</v>
      </c>
      <c r="D43" s="308">
        <f>('User Information'!H45)</f>
        <v>0</v>
      </c>
      <c r="E43" s="308" t="str">
        <f>('User Information'!I45)</f>
        <v xml:space="preserve"> </v>
      </c>
      <c r="F43" s="311" t="str">
        <f>('User Information'!J45)</f>
        <v>NONE</v>
      </c>
      <c r="G43" s="296"/>
      <c r="H43" s="296"/>
      <c r="I43" s="296"/>
      <c r="J43" s="296"/>
    </row>
    <row r="44" spans="1:10" ht="26.25" customHeight="1">
      <c r="A44" s="312" t="str">
        <f>CONCATENATE('User Information'!C46,'User Information'!AN46,'User Information'!D46)</f>
        <v xml:space="preserve">, </v>
      </c>
      <c r="B44" s="308">
        <f>('User Information'!L46)</f>
        <v>0</v>
      </c>
      <c r="C44" s="309">
        <f>('User Information'!AB46)</f>
        <v>0</v>
      </c>
      <c r="D44" s="308">
        <f>('User Information'!H46)</f>
        <v>0</v>
      </c>
      <c r="E44" s="308" t="str">
        <f>('User Information'!I46)</f>
        <v xml:space="preserve"> </v>
      </c>
      <c r="F44" s="311" t="str">
        <f>('User Information'!J46)</f>
        <v>NONE</v>
      </c>
      <c r="G44" s="296"/>
      <c r="H44" s="296"/>
      <c r="I44" s="296"/>
      <c r="J44" s="296"/>
    </row>
    <row r="45" spans="1:10" ht="26.25" customHeight="1">
      <c r="A45" s="312" t="str">
        <f>CONCATENATE('User Information'!C47,'User Information'!AN47,'User Information'!D47)</f>
        <v xml:space="preserve">, </v>
      </c>
      <c r="B45" s="308">
        <f>('User Information'!L47)</f>
        <v>0</v>
      </c>
      <c r="C45" s="309">
        <f>('User Information'!AB47)</f>
        <v>0</v>
      </c>
      <c r="D45" s="308">
        <f>('User Information'!H47)</f>
        <v>0</v>
      </c>
      <c r="E45" s="308" t="str">
        <f>('User Information'!I47)</f>
        <v xml:space="preserve"> </v>
      </c>
      <c r="F45" s="311" t="str">
        <f>('User Information'!J47)</f>
        <v>NONE</v>
      </c>
      <c r="G45" s="296"/>
      <c r="H45" s="296"/>
      <c r="I45" s="296"/>
      <c r="J45" s="296"/>
    </row>
    <row r="46" spans="1:10" ht="26.25" customHeight="1">
      <c r="A46" s="312" t="str">
        <f>CONCATENATE('User Information'!C48,'User Information'!AN48,'User Information'!D48)</f>
        <v xml:space="preserve">, </v>
      </c>
      <c r="B46" s="308">
        <f>('User Information'!L48)</f>
        <v>0</v>
      </c>
      <c r="C46" s="309">
        <f>('User Information'!AB48)</f>
        <v>0</v>
      </c>
      <c r="D46" s="308">
        <f>('User Information'!H48)</f>
        <v>0</v>
      </c>
      <c r="E46" s="308" t="str">
        <f>('User Information'!I48)</f>
        <v xml:space="preserve"> </v>
      </c>
      <c r="F46" s="311" t="str">
        <f>('User Information'!J48)</f>
        <v>NONE</v>
      </c>
      <c r="G46" s="296"/>
      <c r="H46" s="296"/>
      <c r="I46" s="296"/>
      <c r="J46" s="296"/>
    </row>
    <row r="47" spans="1:10" ht="26.25" customHeight="1">
      <c r="A47" s="312" t="str">
        <f>CONCATENATE('User Information'!C49,'User Information'!AN49,'User Information'!D49)</f>
        <v xml:space="preserve">, </v>
      </c>
      <c r="B47" s="308">
        <f>('User Information'!L49)</f>
        <v>0</v>
      </c>
      <c r="C47" s="309">
        <f>('User Information'!AB49)</f>
        <v>0</v>
      </c>
      <c r="D47" s="308">
        <f>('User Information'!H49)</f>
        <v>0</v>
      </c>
      <c r="E47" s="308" t="str">
        <f>('User Information'!I49)</f>
        <v xml:space="preserve"> </v>
      </c>
      <c r="F47" s="311" t="str">
        <f>('User Information'!J49)</f>
        <v>NONE</v>
      </c>
      <c r="G47" s="296"/>
      <c r="H47" s="296"/>
      <c r="I47" s="296"/>
      <c r="J47" s="296"/>
    </row>
    <row r="48" spans="1:10" ht="26.25" customHeight="1">
      <c r="A48" s="312" t="str">
        <f>CONCATENATE('User Information'!C50,'User Information'!AN50,'User Information'!D50)</f>
        <v xml:space="preserve">, </v>
      </c>
      <c r="B48" s="308">
        <f>('User Information'!L50)</f>
        <v>0</v>
      </c>
      <c r="C48" s="309">
        <f>('User Information'!AB50)</f>
        <v>0</v>
      </c>
      <c r="D48" s="308">
        <f>('User Information'!H50)</f>
        <v>0</v>
      </c>
      <c r="E48" s="308" t="str">
        <f>('User Information'!I50)</f>
        <v xml:space="preserve"> </v>
      </c>
      <c r="F48" s="311" t="str">
        <f>('User Information'!J50)</f>
        <v>NONE</v>
      </c>
      <c r="G48" s="296"/>
      <c r="H48" s="296"/>
      <c r="I48" s="296"/>
      <c r="J48" s="296"/>
    </row>
    <row r="49" spans="1:10" ht="26.25" customHeight="1">
      <c r="A49" s="312" t="str">
        <f>CONCATENATE('User Information'!C51,'User Information'!AN51,'User Information'!D51)</f>
        <v xml:space="preserve">, </v>
      </c>
      <c r="B49" s="308">
        <f>('User Information'!L51)</f>
        <v>0</v>
      </c>
      <c r="C49" s="309">
        <f>('User Information'!AB51)</f>
        <v>0</v>
      </c>
      <c r="D49" s="308">
        <f>('User Information'!H51)</f>
        <v>0</v>
      </c>
      <c r="E49" s="308" t="str">
        <f>('User Information'!I51)</f>
        <v xml:space="preserve"> </v>
      </c>
      <c r="F49" s="311" t="str">
        <f>('User Information'!J51)</f>
        <v>NONE</v>
      </c>
      <c r="G49" s="296"/>
      <c r="H49" s="296"/>
      <c r="I49" s="296"/>
      <c r="J49" s="296"/>
    </row>
    <row r="50" spans="1:10" ht="26.25" customHeight="1">
      <c r="A50" s="312" t="str">
        <f>CONCATENATE('User Information'!C52,'User Information'!AN52,'User Information'!D52)</f>
        <v xml:space="preserve">, </v>
      </c>
      <c r="B50" s="308">
        <f>('User Information'!L52)</f>
        <v>0</v>
      </c>
      <c r="C50" s="309">
        <f>('User Information'!AB52)</f>
        <v>0</v>
      </c>
      <c r="D50" s="308">
        <f>('User Information'!H52)</f>
        <v>0</v>
      </c>
      <c r="E50" s="308" t="str">
        <f>('User Information'!I52)</f>
        <v xml:space="preserve"> </v>
      </c>
      <c r="F50" s="311" t="str">
        <f>('User Information'!J52)</f>
        <v>NONE</v>
      </c>
      <c r="G50" s="296"/>
      <c r="H50" s="296"/>
      <c r="I50" s="296"/>
      <c r="J50" s="296"/>
    </row>
    <row r="51" spans="1:10" ht="26.25" customHeight="1">
      <c r="A51" s="312" t="str">
        <f>CONCATENATE('User Information'!C53,'User Information'!AN53,'User Information'!D53)</f>
        <v xml:space="preserve">, </v>
      </c>
      <c r="B51" s="308">
        <f>('User Information'!L53)</f>
        <v>0</v>
      </c>
      <c r="C51" s="309">
        <f>('User Information'!AB53)</f>
        <v>0</v>
      </c>
      <c r="D51" s="308">
        <f>('User Information'!H53)</f>
        <v>0</v>
      </c>
      <c r="E51" s="308" t="str">
        <f>('User Information'!I53)</f>
        <v xml:space="preserve"> </v>
      </c>
      <c r="F51" s="311" t="str">
        <f>('User Information'!J53)</f>
        <v>NONE</v>
      </c>
      <c r="G51" s="296"/>
      <c r="H51" s="296"/>
      <c r="I51" s="296"/>
      <c r="J51" s="296"/>
    </row>
    <row r="52" spans="1:10" ht="26.25" customHeight="1">
      <c r="A52" s="312" t="str">
        <f>CONCATENATE('User Information'!C54,'User Information'!AN54,'User Information'!D54)</f>
        <v xml:space="preserve">, </v>
      </c>
      <c r="B52" s="308">
        <f>('User Information'!L54)</f>
        <v>0</v>
      </c>
      <c r="C52" s="309">
        <f>('User Information'!AB54)</f>
        <v>0</v>
      </c>
      <c r="D52" s="308">
        <f>('User Information'!H54)</f>
        <v>0</v>
      </c>
      <c r="E52" s="308" t="str">
        <f>('User Information'!I54)</f>
        <v xml:space="preserve"> </v>
      </c>
      <c r="F52" s="311" t="str">
        <f>('User Information'!J54)</f>
        <v>NONE</v>
      </c>
      <c r="G52" s="296"/>
      <c r="H52" s="296"/>
      <c r="I52" s="296"/>
      <c r="J52" s="296"/>
    </row>
    <row r="53" spans="1:10" ht="26.25" customHeight="1">
      <c r="A53" s="312" t="str">
        <f>CONCATENATE('User Information'!C55,'User Information'!AN55,'User Information'!D55)</f>
        <v xml:space="preserve">, </v>
      </c>
      <c r="B53" s="308">
        <f>('User Information'!L55)</f>
        <v>0</v>
      </c>
      <c r="C53" s="309">
        <f>('User Information'!AB55)</f>
        <v>0</v>
      </c>
      <c r="D53" s="308">
        <f>('User Information'!H55)</f>
        <v>0</v>
      </c>
      <c r="E53" s="308" t="str">
        <f>('User Information'!I55)</f>
        <v xml:space="preserve"> </v>
      </c>
      <c r="F53" s="311" t="str">
        <f>('User Information'!J55)</f>
        <v>NONE</v>
      </c>
      <c r="G53" s="296"/>
      <c r="H53" s="296"/>
      <c r="I53" s="296"/>
      <c r="J53" s="296"/>
    </row>
    <row r="54" spans="1:10" ht="26.25" customHeight="1">
      <c r="A54" s="312" t="str">
        <f>CONCATENATE('User Information'!C56,'User Information'!AN56,'User Information'!D56)</f>
        <v xml:space="preserve">, </v>
      </c>
      <c r="B54" s="308">
        <f>('User Information'!L56)</f>
        <v>0</v>
      </c>
      <c r="C54" s="309">
        <f>('User Information'!AB56)</f>
        <v>0</v>
      </c>
      <c r="D54" s="308">
        <f>('User Information'!H56)</f>
        <v>0</v>
      </c>
      <c r="E54" s="308" t="str">
        <f>('User Information'!I56)</f>
        <v xml:space="preserve"> </v>
      </c>
      <c r="F54" s="311" t="str">
        <f>('User Information'!J56)</f>
        <v>NONE</v>
      </c>
      <c r="G54" s="296"/>
      <c r="H54" s="296"/>
      <c r="I54" s="296"/>
      <c r="J54" s="296"/>
    </row>
    <row r="55" spans="1:10" ht="26.25" customHeight="1">
      <c r="A55" s="312" t="str">
        <f>CONCATENATE('User Information'!C57,'User Information'!AN57,'User Information'!D57)</f>
        <v xml:space="preserve">, </v>
      </c>
      <c r="B55" s="308">
        <f>('User Information'!L57)</f>
        <v>0</v>
      </c>
      <c r="C55" s="309">
        <f>('User Information'!AB57)</f>
        <v>0</v>
      </c>
      <c r="D55" s="308">
        <f>('User Information'!H57)</f>
        <v>0</v>
      </c>
      <c r="E55" s="308" t="str">
        <f>('User Information'!I57)</f>
        <v xml:space="preserve"> </v>
      </c>
      <c r="F55" s="311" t="str">
        <f>('User Information'!J57)</f>
        <v>NONE</v>
      </c>
      <c r="G55" s="296"/>
      <c r="H55" s="296"/>
      <c r="I55" s="296"/>
      <c r="J55" s="296"/>
    </row>
    <row r="56" spans="1:10" ht="26.25" customHeight="1">
      <c r="A56" s="312" t="str">
        <f>CONCATENATE('User Information'!C58,'User Information'!AN58,'User Information'!D58)</f>
        <v xml:space="preserve">, </v>
      </c>
      <c r="B56" s="308">
        <f>('User Information'!L58)</f>
        <v>0</v>
      </c>
      <c r="C56" s="309">
        <f>('User Information'!AB58)</f>
        <v>0</v>
      </c>
      <c r="D56" s="308">
        <f>('User Information'!H58)</f>
        <v>0</v>
      </c>
      <c r="E56" s="308" t="str">
        <f>('User Information'!I58)</f>
        <v xml:space="preserve"> </v>
      </c>
      <c r="F56" s="311" t="str">
        <f>('User Information'!J58)</f>
        <v>NONE</v>
      </c>
      <c r="G56" s="296"/>
      <c r="H56" s="296"/>
      <c r="I56" s="296"/>
      <c r="J56" s="296"/>
    </row>
    <row r="57" spans="1:10" ht="26.25" customHeight="1">
      <c r="A57" s="312" t="str">
        <f>CONCATENATE('User Information'!C59,'User Information'!AN59,'User Information'!D59)</f>
        <v xml:space="preserve">, </v>
      </c>
      <c r="B57" s="308">
        <f>('User Information'!L59)</f>
        <v>0</v>
      </c>
      <c r="C57" s="309">
        <f>('User Information'!AB59)</f>
        <v>0</v>
      </c>
      <c r="D57" s="308">
        <f>('User Information'!H59)</f>
        <v>0</v>
      </c>
      <c r="E57" s="308" t="str">
        <f>('User Information'!I59)</f>
        <v xml:space="preserve"> </v>
      </c>
      <c r="F57" s="311" t="str">
        <f>('User Information'!J59)</f>
        <v>NONE</v>
      </c>
      <c r="G57" s="296"/>
      <c r="H57" s="296"/>
      <c r="I57" s="296"/>
      <c r="J57" s="296"/>
    </row>
    <row r="58" spans="1:10" ht="26.25" customHeight="1">
      <c r="A58" s="312" t="str">
        <f>CONCATENATE('User Information'!C60,'User Information'!AN60,'User Information'!D60)</f>
        <v xml:space="preserve">, </v>
      </c>
      <c r="B58" s="308">
        <f>('User Information'!L60)</f>
        <v>0</v>
      </c>
      <c r="C58" s="309">
        <f>('User Information'!AB60)</f>
        <v>0</v>
      </c>
      <c r="D58" s="308">
        <f>('User Information'!H60)</f>
        <v>0</v>
      </c>
      <c r="E58" s="308" t="str">
        <f>('User Information'!I60)</f>
        <v xml:space="preserve"> </v>
      </c>
      <c r="F58" s="311" t="str">
        <f>('User Information'!J60)</f>
        <v>NONE</v>
      </c>
      <c r="G58" s="296"/>
      <c r="H58" s="296"/>
      <c r="I58" s="296"/>
      <c r="J58" s="296"/>
    </row>
    <row r="59" spans="1:10" ht="26.25" customHeight="1">
      <c r="A59" s="312" t="e">
        <f>CONCATENATE('User Information'!#REF!,'User Information'!#REF!,'User Information'!#REF!)</f>
        <v>#REF!</v>
      </c>
      <c r="B59" s="308" t="e">
        <f>('User Information'!#REF!)</f>
        <v>#REF!</v>
      </c>
      <c r="C59" s="309" t="e">
        <f>('User Information'!#REF!)</f>
        <v>#REF!</v>
      </c>
      <c r="D59" s="308" t="e">
        <f>('User Information'!#REF!)</f>
        <v>#REF!</v>
      </c>
      <c r="E59" s="308" t="e">
        <f>('User Information'!#REF!)</f>
        <v>#REF!</v>
      </c>
      <c r="F59" s="311" t="e">
        <f>('User Information'!#REF!)</f>
        <v>#REF!</v>
      </c>
      <c r="G59" s="296"/>
      <c r="H59" s="296"/>
      <c r="I59" s="296"/>
      <c r="J59" s="296"/>
    </row>
    <row r="60" spans="1:10" ht="26.25" customHeight="1">
      <c r="A60" s="312" t="e">
        <f>CONCATENATE('User Information'!#REF!,'User Information'!#REF!,'User Information'!#REF!)</f>
        <v>#REF!</v>
      </c>
      <c r="B60" s="308" t="e">
        <f>('User Information'!#REF!)</f>
        <v>#REF!</v>
      </c>
      <c r="C60" s="309" t="e">
        <f>('User Information'!#REF!)</f>
        <v>#REF!</v>
      </c>
      <c r="D60" s="308" t="e">
        <f>('User Information'!#REF!)</f>
        <v>#REF!</v>
      </c>
      <c r="E60" s="308" t="e">
        <f>('User Information'!#REF!)</f>
        <v>#REF!</v>
      </c>
      <c r="F60" s="311" t="e">
        <f>('User Information'!#REF!)</f>
        <v>#REF!</v>
      </c>
      <c r="G60" s="296"/>
      <c r="H60" s="296"/>
      <c r="I60" s="296"/>
      <c r="J60" s="296"/>
    </row>
    <row r="61" spans="1:10" ht="26.25" customHeight="1">
      <c r="A61" s="312" t="e">
        <f>CONCATENATE('User Information'!#REF!,'User Information'!#REF!,'User Information'!#REF!)</f>
        <v>#REF!</v>
      </c>
      <c r="B61" s="308" t="e">
        <f>('User Information'!#REF!)</f>
        <v>#REF!</v>
      </c>
      <c r="C61" s="309" t="e">
        <f>('User Information'!#REF!)</f>
        <v>#REF!</v>
      </c>
      <c r="D61" s="308" t="e">
        <f>('User Information'!#REF!)</f>
        <v>#REF!</v>
      </c>
      <c r="E61" s="308" t="e">
        <f>('User Information'!#REF!)</f>
        <v>#REF!</v>
      </c>
      <c r="F61" s="311" t="e">
        <f>('User Information'!#REF!)</f>
        <v>#REF!</v>
      </c>
      <c r="G61" s="296"/>
      <c r="H61" s="296"/>
      <c r="I61" s="296"/>
      <c r="J61" s="296"/>
    </row>
    <row r="62" spans="1:10" ht="26.25" customHeight="1">
      <c r="A62" s="312" t="e">
        <f>CONCATENATE('User Information'!#REF!,'User Information'!#REF!,'User Information'!#REF!)</f>
        <v>#REF!</v>
      </c>
      <c r="B62" s="308" t="e">
        <f>('User Information'!#REF!)</f>
        <v>#REF!</v>
      </c>
      <c r="C62" s="309" t="e">
        <f>('User Information'!#REF!)</f>
        <v>#REF!</v>
      </c>
      <c r="D62" s="308" t="e">
        <f>('User Information'!#REF!)</f>
        <v>#REF!</v>
      </c>
      <c r="E62" s="308" t="e">
        <f>('User Information'!#REF!)</f>
        <v>#REF!</v>
      </c>
      <c r="F62" s="311" t="e">
        <f>('User Information'!#REF!)</f>
        <v>#REF!</v>
      </c>
      <c r="G62" s="296"/>
      <c r="H62" s="296"/>
      <c r="I62" s="296"/>
      <c r="J62" s="296"/>
    </row>
    <row r="63" spans="1:10" ht="26.25" customHeight="1">
      <c r="A63" s="312" t="e">
        <f>CONCATENATE('User Information'!#REF!,'User Information'!#REF!,'User Information'!#REF!)</f>
        <v>#REF!</v>
      </c>
      <c r="B63" s="308" t="e">
        <f>('User Information'!#REF!)</f>
        <v>#REF!</v>
      </c>
      <c r="C63" s="309" t="e">
        <f>('User Information'!#REF!)</f>
        <v>#REF!</v>
      </c>
      <c r="D63" s="308" t="e">
        <f>('User Information'!#REF!)</f>
        <v>#REF!</v>
      </c>
      <c r="E63" s="308" t="e">
        <f>('User Information'!#REF!)</f>
        <v>#REF!</v>
      </c>
      <c r="F63" s="311" t="e">
        <f>('User Information'!#REF!)</f>
        <v>#REF!</v>
      </c>
      <c r="G63" s="296"/>
      <c r="H63" s="296"/>
      <c r="I63" s="296"/>
      <c r="J63" s="296"/>
    </row>
    <row r="64" spans="1:10" ht="26.25" customHeight="1">
      <c r="A64" s="312" t="e">
        <f>CONCATENATE('User Information'!#REF!,'User Information'!#REF!,'User Information'!#REF!)</f>
        <v>#REF!</v>
      </c>
      <c r="B64" s="308" t="e">
        <f>('User Information'!#REF!)</f>
        <v>#REF!</v>
      </c>
      <c r="C64" s="309" t="e">
        <f>('User Information'!#REF!)</f>
        <v>#REF!</v>
      </c>
      <c r="D64" s="308" t="e">
        <f>('User Information'!#REF!)</f>
        <v>#REF!</v>
      </c>
      <c r="E64" s="308" t="e">
        <f>('User Information'!#REF!)</f>
        <v>#REF!</v>
      </c>
      <c r="F64" s="311" t="e">
        <f>('User Information'!#REF!)</f>
        <v>#REF!</v>
      </c>
      <c r="G64" s="296"/>
      <c r="H64" s="296"/>
      <c r="I64" s="296"/>
      <c r="J64" s="296"/>
    </row>
    <row r="65" spans="1:10" ht="26.25" customHeight="1">
      <c r="A65" s="312" t="e">
        <f>CONCATENATE('User Information'!#REF!,'User Information'!#REF!,'User Information'!#REF!)</f>
        <v>#REF!</v>
      </c>
      <c r="B65" s="308" t="e">
        <f>('User Information'!#REF!)</f>
        <v>#REF!</v>
      </c>
      <c r="C65" s="309" t="e">
        <f>('User Information'!#REF!)</f>
        <v>#REF!</v>
      </c>
      <c r="D65" s="308" t="e">
        <f>('User Information'!#REF!)</f>
        <v>#REF!</v>
      </c>
      <c r="E65" s="308" t="e">
        <f>('User Information'!#REF!)</f>
        <v>#REF!</v>
      </c>
      <c r="F65" s="311" t="e">
        <f>('User Information'!#REF!)</f>
        <v>#REF!</v>
      </c>
      <c r="G65" s="296"/>
      <c r="H65" s="296"/>
      <c r="I65" s="296"/>
      <c r="J65" s="296"/>
    </row>
    <row r="66" spans="1:10" ht="26.25" customHeight="1">
      <c r="A66" s="312" t="e">
        <f>CONCATENATE('User Information'!#REF!,'User Information'!#REF!,'User Information'!#REF!)</f>
        <v>#REF!</v>
      </c>
      <c r="B66" s="308" t="e">
        <f>('User Information'!#REF!)</f>
        <v>#REF!</v>
      </c>
      <c r="C66" s="309" t="e">
        <f>('User Information'!#REF!)</f>
        <v>#REF!</v>
      </c>
      <c r="D66" s="308" t="e">
        <f>('User Information'!#REF!)</f>
        <v>#REF!</v>
      </c>
      <c r="E66" s="308" t="e">
        <f>('User Information'!#REF!)</f>
        <v>#REF!</v>
      </c>
      <c r="F66" s="311" t="e">
        <f>('User Information'!#REF!)</f>
        <v>#REF!</v>
      </c>
      <c r="G66" s="296"/>
      <c r="H66" s="296"/>
      <c r="I66" s="296"/>
      <c r="J66" s="296"/>
    </row>
    <row r="67" spans="1:10" ht="26.25" customHeight="1">
      <c r="A67" s="312" t="e">
        <f>CONCATENATE('User Information'!#REF!,'User Information'!#REF!,'User Information'!#REF!)</f>
        <v>#REF!</v>
      </c>
      <c r="B67" s="308" t="e">
        <f>('User Information'!#REF!)</f>
        <v>#REF!</v>
      </c>
      <c r="C67" s="309" t="e">
        <f>('User Information'!#REF!)</f>
        <v>#REF!</v>
      </c>
      <c r="D67" s="308" t="e">
        <f>('User Information'!#REF!)</f>
        <v>#REF!</v>
      </c>
      <c r="E67" s="308" t="e">
        <f>('User Information'!#REF!)</f>
        <v>#REF!</v>
      </c>
      <c r="F67" s="311" t="e">
        <f>('User Information'!#REF!)</f>
        <v>#REF!</v>
      </c>
      <c r="G67" s="296"/>
      <c r="H67" s="296"/>
      <c r="I67" s="296"/>
      <c r="J67" s="296"/>
    </row>
    <row r="68" spans="1:10" ht="26.25" customHeight="1">
      <c r="A68" s="312" t="e">
        <f>CONCATENATE('User Information'!#REF!,'User Information'!#REF!,'User Information'!#REF!)</f>
        <v>#REF!</v>
      </c>
      <c r="B68" s="308" t="e">
        <f>('User Information'!#REF!)</f>
        <v>#REF!</v>
      </c>
      <c r="C68" s="309" t="e">
        <f>('User Information'!#REF!)</f>
        <v>#REF!</v>
      </c>
      <c r="D68" s="308" t="e">
        <f>('User Information'!#REF!)</f>
        <v>#REF!</v>
      </c>
      <c r="E68" s="308" t="e">
        <f>('User Information'!#REF!)</f>
        <v>#REF!</v>
      </c>
      <c r="F68" s="311" t="e">
        <f>('User Information'!#REF!)</f>
        <v>#REF!</v>
      </c>
      <c r="G68" s="296"/>
      <c r="H68" s="296"/>
      <c r="I68" s="296"/>
      <c r="J68" s="296"/>
    </row>
    <row r="69" spans="1:10" ht="26.25" customHeight="1">
      <c r="A69" s="312" t="e">
        <f>CONCATENATE('User Information'!#REF!,'User Information'!#REF!,'User Information'!#REF!)</f>
        <v>#REF!</v>
      </c>
      <c r="B69" s="308" t="e">
        <f>('User Information'!#REF!)</f>
        <v>#REF!</v>
      </c>
      <c r="C69" s="309" t="e">
        <f>('User Information'!#REF!)</f>
        <v>#REF!</v>
      </c>
      <c r="D69" s="308" t="e">
        <f>('User Information'!#REF!)</f>
        <v>#REF!</v>
      </c>
      <c r="E69" s="308" t="e">
        <f>('User Information'!#REF!)</f>
        <v>#REF!</v>
      </c>
      <c r="F69" s="311" t="e">
        <f>('User Information'!#REF!)</f>
        <v>#REF!</v>
      </c>
      <c r="G69" s="296"/>
      <c r="H69" s="296"/>
      <c r="I69" s="296"/>
      <c r="J69" s="296"/>
    </row>
    <row r="70" spans="1:10" ht="26.25" customHeight="1">
      <c r="A70" s="312" t="e">
        <f>CONCATENATE('User Information'!#REF!,'User Information'!#REF!,'User Information'!#REF!)</f>
        <v>#REF!</v>
      </c>
      <c r="B70" s="308" t="e">
        <f>('User Information'!#REF!)</f>
        <v>#REF!</v>
      </c>
      <c r="C70" s="309" t="e">
        <f>('User Information'!#REF!)</f>
        <v>#REF!</v>
      </c>
      <c r="D70" s="308" t="e">
        <f>('User Information'!#REF!)</f>
        <v>#REF!</v>
      </c>
      <c r="E70" s="308" t="e">
        <f>('User Information'!#REF!)</f>
        <v>#REF!</v>
      </c>
      <c r="F70" s="311" t="e">
        <f>('User Information'!#REF!)</f>
        <v>#REF!</v>
      </c>
      <c r="G70" s="296"/>
      <c r="H70" s="296"/>
      <c r="I70" s="296"/>
      <c r="J70" s="296"/>
    </row>
    <row r="71" spans="1:10" ht="26.25" customHeight="1">
      <c r="A71" s="312" t="e">
        <f>CONCATENATE('User Information'!#REF!,'User Information'!#REF!,'User Information'!#REF!)</f>
        <v>#REF!</v>
      </c>
      <c r="B71" s="308" t="e">
        <f>('User Information'!#REF!)</f>
        <v>#REF!</v>
      </c>
      <c r="C71" s="309" t="e">
        <f>('User Information'!#REF!)</f>
        <v>#REF!</v>
      </c>
      <c r="D71" s="308" t="e">
        <f>('User Information'!#REF!)</f>
        <v>#REF!</v>
      </c>
      <c r="E71" s="308" t="e">
        <f>('User Information'!#REF!)</f>
        <v>#REF!</v>
      </c>
      <c r="F71" s="311" t="e">
        <f>('User Information'!#REF!)</f>
        <v>#REF!</v>
      </c>
      <c r="G71" s="296"/>
      <c r="H71" s="296"/>
      <c r="I71" s="296"/>
      <c r="J71" s="296"/>
    </row>
    <row r="72" spans="1:10" ht="26.25" customHeight="1">
      <c r="A72" s="312" t="e">
        <f>CONCATENATE('User Information'!#REF!,'User Information'!#REF!,'User Information'!#REF!)</f>
        <v>#REF!</v>
      </c>
      <c r="B72" s="308" t="e">
        <f>('User Information'!#REF!)</f>
        <v>#REF!</v>
      </c>
      <c r="C72" s="309" t="e">
        <f>('User Information'!#REF!)</f>
        <v>#REF!</v>
      </c>
      <c r="D72" s="308" t="e">
        <f>('User Information'!#REF!)</f>
        <v>#REF!</v>
      </c>
      <c r="E72" s="308" t="e">
        <f>('User Information'!#REF!)</f>
        <v>#REF!</v>
      </c>
      <c r="F72" s="311" t="e">
        <f>('User Information'!#REF!)</f>
        <v>#REF!</v>
      </c>
      <c r="G72" s="296"/>
      <c r="H72" s="296"/>
      <c r="I72" s="296"/>
      <c r="J72" s="296"/>
    </row>
    <row r="73" spans="1:10" ht="26.25" customHeight="1">
      <c r="A73" s="312" t="e">
        <f>CONCATENATE('User Information'!#REF!,'User Information'!#REF!,'User Information'!#REF!)</f>
        <v>#REF!</v>
      </c>
      <c r="B73" s="308" t="e">
        <f>('User Information'!#REF!)</f>
        <v>#REF!</v>
      </c>
      <c r="C73" s="309" t="e">
        <f>('User Information'!#REF!)</f>
        <v>#REF!</v>
      </c>
      <c r="D73" s="308" t="e">
        <f>('User Information'!#REF!)</f>
        <v>#REF!</v>
      </c>
      <c r="E73" s="308" t="e">
        <f>('User Information'!#REF!)</f>
        <v>#REF!</v>
      </c>
      <c r="F73" s="311" t="e">
        <f>('User Information'!#REF!)</f>
        <v>#REF!</v>
      </c>
      <c r="G73" s="296"/>
      <c r="H73" s="296"/>
      <c r="I73" s="296"/>
      <c r="J73" s="296"/>
    </row>
    <row r="74" spans="1:10" ht="26.25" customHeight="1">
      <c r="A74" s="312" t="e">
        <f>CONCATENATE('User Information'!#REF!,'User Information'!#REF!,'User Information'!#REF!)</f>
        <v>#REF!</v>
      </c>
      <c r="B74" s="308" t="e">
        <f>('User Information'!#REF!)</f>
        <v>#REF!</v>
      </c>
      <c r="C74" s="309" t="e">
        <f>('User Information'!#REF!)</f>
        <v>#REF!</v>
      </c>
      <c r="D74" s="308" t="e">
        <f>('User Information'!#REF!)</f>
        <v>#REF!</v>
      </c>
      <c r="E74" s="308" t="e">
        <f>('User Information'!#REF!)</f>
        <v>#REF!</v>
      </c>
      <c r="F74" s="311" t="e">
        <f>('User Information'!#REF!)</f>
        <v>#REF!</v>
      </c>
      <c r="G74" s="296"/>
      <c r="H74" s="296"/>
      <c r="I74" s="296"/>
      <c r="J74" s="296"/>
    </row>
    <row r="75" spans="1:10" ht="26.25" customHeight="1">
      <c r="A75" s="312" t="e">
        <f>CONCATENATE('User Information'!#REF!,'User Information'!#REF!,'User Information'!#REF!)</f>
        <v>#REF!</v>
      </c>
      <c r="B75" s="308" t="e">
        <f>('User Information'!#REF!)</f>
        <v>#REF!</v>
      </c>
      <c r="C75" s="309" t="e">
        <f>('User Information'!#REF!)</f>
        <v>#REF!</v>
      </c>
      <c r="D75" s="308" t="e">
        <f>('User Information'!#REF!)</f>
        <v>#REF!</v>
      </c>
      <c r="E75" s="308" t="e">
        <f>('User Information'!#REF!)</f>
        <v>#REF!</v>
      </c>
      <c r="F75" s="311" t="e">
        <f>('User Information'!#REF!)</f>
        <v>#REF!</v>
      </c>
      <c r="G75" s="296"/>
      <c r="H75" s="296"/>
      <c r="I75" s="296"/>
      <c r="J75" s="296"/>
    </row>
    <row r="76" spans="1:10" ht="26.25" customHeight="1">
      <c r="A76" s="312" t="e">
        <f>CONCATENATE('User Information'!#REF!,'User Information'!#REF!,'User Information'!#REF!)</f>
        <v>#REF!</v>
      </c>
      <c r="B76" s="308" t="e">
        <f>('User Information'!#REF!)</f>
        <v>#REF!</v>
      </c>
      <c r="C76" s="309" t="e">
        <f>('User Information'!#REF!)</f>
        <v>#REF!</v>
      </c>
      <c r="D76" s="308" t="e">
        <f>('User Information'!#REF!)</f>
        <v>#REF!</v>
      </c>
      <c r="E76" s="308" t="e">
        <f>('User Information'!#REF!)</f>
        <v>#REF!</v>
      </c>
      <c r="F76" s="311" t="e">
        <f>('User Information'!#REF!)</f>
        <v>#REF!</v>
      </c>
      <c r="G76" s="296"/>
      <c r="H76" s="296"/>
      <c r="I76" s="296"/>
      <c r="J76" s="296"/>
    </row>
    <row r="77" spans="1:10" ht="26.25" customHeight="1">
      <c r="A77" s="312" t="e">
        <f>CONCATENATE('User Information'!#REF!,'User Information'!#REF!,'User Information'!#REF!)</f>
        <v>#REF!</v>
      </c>
      <c r="B77" s="308" t="e">
        <f>('User Information'!#REF!)</f>
        <v>#REF!</v>
      </c>
      <c r="C77" s="309" t="e">
        <f>('User Information'!#REF!)</f>
        <v>#REF!</v>
      </c>
      <c r="D77" s="308" t="e">
        <f>('User Information'!#REF!)</f>
        <v>#REF!</v>
      </c>
      <c r="E77" s="308" t="e">
        <f>('User Information'!#REF!)</f>
        <v>#REF!</v>
      </c>
      <c r="F77" s="311" t="e">
        <f>('User Information'!#REF!)</f>
        <v>#REF!</v>
      </c>
      <c r="G77" s="296"/>
      <c r="H77" s="296"/>
      <c r="I77" s="296"/>
      <c r="J77" s="296"/>
    </row>
    <row r="78" spans="1:10" ht="26.25" customHeight="1">
      <c r="A78" s="312" t="e">
        <f>CONCATENATE('User Information'!#REF!,'User Information'!#REF!,'User Information'!#REF!)</f>
        <v>#REF!</v>
      </c>
      <c r="B78" s="308" t="e">
        <f>('User Information'!#REF!)</f>
        <v>#REF!</v>
      </c>
      <c r="C78" s="309" t="e">
        <f>('User Information'!#REF!)</f>
        <v>#REF!</v>
      </c>
      <c r="D78" s="308" t="e">
        <f>('User Information'!#REF!)</f>
        <v>#REF!</v>
      </c>
      <c r="E78" s="308" t="e">
        <f>('User Information'!#REF!)</f>
        <v>#REF!</v>
      </c>
      <c r="F78" s="311" t="e">
        <f>('User Information'!#REF!)</f>
        <v>#REF!</v>
      </c>
      <c r="G78" s="296"/>
      <c r="H78" s="296"/>
      <c r="I78" s="296"/>
      <c r="J78" s="296"/>
    </row>
    <row r="79" spans="1:10" ht="26.25" customHeight="1">
      <c r="A79" s="312" t="e">
        <f>CONCATENATE('User Information'!#REF!,'User Information'!#REF!,'User Information'!#REF!)</f>
        <v>#REF!</v>
      </c>
      <c r="B79" s="308" t="e">
        <f>('User Information'!#REF!)</f>
        <v>#REF!</v>
      </c>
      <c r="C79" s="309" t="e">
        <f>('User Information'!#REF!)</f>
        <v>#REF!</v>
      </c>
      <c r="D79" s="308" t="e">
        <f>('User Information'!#REF!)</f>
        <v>#REF!</v>
      </c>
      <c r="E79" s="308" t="e">
        <f>('User Information'!#REF!)</f>
        <v>#REF!</v>
      </c>
      <c r="F79" s="311" t="e">
        <f>('User Information'!#REF!)</f>
        <v>#REF!</v>
      </c>
      <c r="G79" s="296"/>
      <c r="H79" s="296"/>
      <c r="I79" s="296"/>
      <c r="J79" s="296"/>
    </row>
    <row r="80" spans="1:10" ht="26.25" customHeight="1">
      <c r="A80" s="312" t="e">
        <f>CONCATENATE('User Information'!#REF!,'User Information'!#REF!,'User Information'!#REF!)</f>
        <v>#REF!</v>
      </c>
      <c r="B80" s="308" t="e">
        <f>('User Information'!#REF!)</f>
        <v>#REF!</v>
      </c>
      <c r="C80" s="309" t="e">
        <f>('User Information'!#REF!)</f>
        <v>#REF!</v>
      </c>
      <c r="D80" s="308" t="e">
        <f>('User Information'!#REF!)</f>
        <v>#REF!</v>
      </c>
      <c r="E80" s="308" t="e">
        <f>('User Information'!#REF!)</f>
        <v>#REF!</v>
      </c>
      <c r="F80" s="311" t="e">
        <f>('User Information'!#REF!)</f>
        <v>#REF!</v>
      </c>
      <c r="G80" s="296"/>
      <c r="H80" s="296"/>
      <c r="I80" s="296"/>
      <c r="J80" s="296"/>
    </row>
    <row r="81" spans="1:10" ht="26.25" customHeight="1">
      <c r="A81" s="312" t="e">
        <f>CONCATENATE('User Information'!#REF!,'User Information'!#REF!,'User Information'!#REF!)</f>
        <v>#REF!</v>
      </c>
      <c r="B81" s="308" t="e">
        <f>('User Information'!#REF!)</f>
        <v>#REF!</v>
      </c>
      <c r="C81" s="309" t="e">
        <f>('User Information'!#REF!)</f>
        <v>#REF!</v>
      </c>
      <c r="D81" s="308" t="e">
        <f>('User Information'!#REF!)</f>
        <v>#REF!</v>
      </c>
      <c r="E81" s="308" t="e">
        <f>('User Information'!#REF!)</f>
        <v>#REF!</v>
      </c>
      <c r="F81" s="311" t="e">
        <f>('User Information'!#REF!)</f>
        <v>#REF!</v>
      </c>
      <c r="G81" s="296"/>
      <c r="H81" s="296"/>
      <c r="I81" s="296"/>
      <c r="J81" s="296"/>
    </row>
    <row r="82" spans="1:10" ht="26.25" customHeight="1">
      <c r="A82" s="312" t="e">
        <f>CONCATENATE('User Information'!#REF!,'User Information'!#REF!,'User Information'!#REF!)</f>
        <v>#REF!</v>
      </c>
      <c r="B82" s="308" t="e">
        <f>('User Information'!#REF!)</f>
        <v>#REF!</v>
      </c>
      <c r="C82" s="309" t="e">
        <f>('User Information'!#REF!)</f>
        <v>#REF!</v>
      </c>
      <c r="D82" s="308" t="e">
        <f>('User Information'!#REF!)</f>
        <v>#REF!</v>
      </c>
      <c r="E82" s="308" t="e">
        <f>('User Information'!#REF!)</f>
        <v>#REF!</v>
      </c>
      <c r="F82" s="311" t="e">
        <f>('User Information'!#REF!)</f>
        <v>#REF!</v>
      </c>
      <c r="G82" s="296"/>
      <c r="H82" s="296"/>
      <c r="I82" s="296"/>
      <c r="J82" s="296"/>
    </row>
    <row r="83" spans="1:10" ht="26.25" customHeight="1">
      <c r="A83" s="312" t="e">
        <f>CONCATENATE('User Information'!#REF!,'User Information'!#REF!,'User Information'!#REF!)</f>
        <v>#REF!</v>
      </c>
      <c r="B83" s="308" t="e">
        <f>('User Information'!#REF!)</f>
        <v>#REF!</v>
      </c>
      <c r="C83" s="309" t="e">
        <f>('User Information'!#REF!)</f>
        <v>#REF!</v>
      </c>
      <c r="D83" s="308" t="e">
        <f>('User Information'!#REF!)</f>
        <v>#REF!</v>
      </c>
      <c r="E83" s="308" t="e">
        <f>('User Information'!#REF!)</f>
        <v>#REF!</v>
      </c>
      <c r="F83" s="311" t="e">
        <f>('User Information'!#REF!)</f>
        <v>#REF!</v>
      </c>
      <c r="G83" s="296"/>
      <c r="H83" s="296"/>
      <c r="I83" s="296"/>
      <c r="J83" s="296"/>
    </row>
    <row r="84" spans="1:10" ht="26.25" customHeight="1">
      <c r="A84" s="312" t="e">
        <f>CONCATENATE('User Information'!#REF!,'User Information'!#REF!,'User Information'!#REF!)</f>
        <v>#REF!</v>
      </c>
      <c r="B84" s="308" t="e">
        <f>('User Information'!#REF!)</f>
        <v>#REF!</v>
      </c>
      <c r="C84" s="309" t="e">
        <f>('User Information'!#REF!)</f>
        <v>#REF!</v>
      </c>
      <c r="D84" s="308" t="e">
        <f>('User Information'!#REF!)</f>
        <v>#REF!</v>
      </c>
      <c r="E84" s="308" t="e">
        <f>('User Information'!#REF!)</f>
        <v>#REF!</v>
      </c>
      <c r="F84" s="311" t="e">
        <f>('User Information'!#REF!)</f>
        <v>#REF!</v>
      </c>
      <c r="G84" s="296"/>
      <c r="H84" s="296"/>
      <c r="I84" s="296"/>
      <c r="J84" s="296"/>
    </row>
    <row r="85" spans="1:10" ht="26.25" customHeight="1">
      <c r="A85" s="312" t="e">
        <f>CONCATENATE('User Information'!#REF!,'User Information'!#REF!,'User Information'!#REF!)</f>
        <v>#REF!</v>
      </c>
      <c r="B85" s="308" t="e">
        <f>('User Information'!#REF!)</f>
        <v>#REF!</v>
      </c>
      <c r="C85" s="309" t="e">
        <f>('User Information'!#REF!)</f>
        <v>#REF!</v>
      </c>
      <c r="D85" s="308" t="e">
        <f>('User Information'!#REF!)</f>
        <v>#REF!</v>
      </c>
      <c r="E85" s="308" t="e">
        <f>('User Information'!#REF!)</f>
        <v>#REF!</v>
      </c>
      <c r="F85" s="311" t="e">
        <f>('User Information'!#REF!)</f>
        <v>#REF!</v>
      </c>
      <c r="G85" s="296"/>
      <c r="H85" s="296"/>
      <c r="I85" s="296"/>
      <c r="J85" s="296"/>
    </row>
    <row r="86" spans="1:10" ht="26.25" customHeight="1">
      <c r="A86" s="312" t="e">
        <f>CONCATENATE('User Information'!#REF!,'User Information'!#REF!,'User Information'!#REF!)</f>
        <v>#REF!</v>
      </c>
      <c r="B86" s="308" t="e">
        <f>('User Information'!#REF!)</f>
        <v>#REF!</v>
      </c>
      <c r="C86" s="309" t="e">
        <f>('User Information'!#REF!)</f>
        <v>#REF!</v>
      </c>
      <c r="D86" s="308" t="e">
        <f>('User Information'!#REF!)</f>
        <v>#REF!</v>
      </c>
      <c r="E86" s="308" t="e">
        <f>('User Information'!#REF!)</f>
        <v>#REF!</v>
      </c>
      <c r="F86" s="311" t="e">
        <f>('User Information'!#REF!)</f>
        <v>#REF!</v>
      </c>
      <c r="G86" s="296"/>
      <c r="H86" s="296"/>
      <c r="I86" s="296"/>
      <c r="J86" s="296"/>
    </row>
    <row r="87" spans="1:10" ht="26.25" customHeight="1">
      <c r="A87" s="312" t="e">
        <f>CONCATENATE('User Information'!#REF!,'User Information'!#REF!,'User Information'!#REF!)</f>
        <v>#REF!</v>
      </c>
      <c r="B87" s="308" t="e">
        <f>('User Information'!#REF!)</f>
        <v>#REF!</v>
      </c>
      <c r="C87" s="309" t="e">
        <f>('User Information'!#REF!)</f>
        <v>#REF!</v>
      </c>
      <c r="D87" s="308" t="e">
        <f>('User Information'!#REF!)</f>
        <v>#REF!</v>
      </c>
      <c r="E87" s="308" t="e">
        <f>('User Information'!#REF!)</f>
        <v>#REF!</v>
      </c>
      <c r="F87" s="311" t="e">
        <f>('User Information'!#REF!)</f>
        <v>#REF!</v>
      </c>
      <c r="G87" s="296"/>
      <c r="H87" s="296"/>
      <c r="I87" s="296"/>
      <c r="J87" s="296"/>
    </row>
    <row r="88" spans="1:10" ht="26.25" customHeight="1">
      <c r="A88" s="312" t="e">
        <f>CONCATENATE('User Information'!#REF!,'User Information'!#REF!,'User Information'!#REF!)</f>
        <v>#REF!</v>
      </c>
      <c r="B88" s="308" t="e">
        <f>('User Information'!#REF!)</f>
        <v>#REF!</v>
      </c>
      <c r="C88" s="309" t="e">
        <f>('User Information'!#REF!)</f>
        <v>#REF!</v>
      </c>
      <c r="D88" s="308" t="e">
        <f>('User Information'!#REF!)</f>
        <v>#REF!</v>
      </c>
      <c r="E88" s="308" t="e">
        <f>('User Information'!#REF!)</f>
        <v>#REF!</v>
      </c>
      <c r="F88" s="311" t="e">
        <f>('User Information'!#REF!)</f>
        <v>#REF!</v>
      </c>
      <c r="G88" s="296"/>
      <c r="H88" s="296"/>
      <c r="I88" s="296"/>
      <c r="J88" s="296"/>
    </row>
    <row r="89" spans="1:10" ht="26.25" customHeight="1">
      <c r="A89" s="312" t="e">
        <f>CONCATENATE('User Information'!#REF!,'User Information'!#REF!,'User Information'!#REF!)</f>
        <v>#REF!</v>
      </c>
      <c r="B89" s="308" t="e">
        <f>('User Information'!#REF!)</f>
        <v>#REF!</v>
      </c>
      <c r="C89" s="309" t="e">
        <f>('User Information'!#REF!)</f>
        <v>#REF!</v>
      </c>
      <c r="D89" s="308" t="e">
        <f>('User Information'!#REF!)</f>
        <v>#REF!</v>
      </c>
      <c r="E89" s="308" t="e">
        <f>('User Information'!#REF!)</f>
        <v>#REF!</v>
      </c>
      <c r="F89" s="311" t="e">
        <f>('User Information'!#REF!)</f>
        <v>#REF!</v>
      </c>
      <c r="G89" s="296"/>
      <c r="H89" s="296"/>
      <c r="I89" s="296"/>
      <c r="J89" s="296"/>
    </row>
    <row r="90" spans="1:10" ht="26.25" customHeight="1">
      <c r="A90" s="312" t="e">
        <f>CONCATENATE('User Information'!#REF!,'User Information'!#REF!,'User Information'!#REF!)</f>
        <v>#REF!</v>
      </c>
      <c r="B90" s="308" t="e">
        <f>('User Information'!#REF!)</f>
        <v>#REF!</v>
      </c>
      <c r="C90" s="309" t="e">
        <f>('User Information'!#REF!)</f>
        <v>#REF!</v>
      </c>
      <c r="D90" s="308" t="e">
        <f>('User Information'!#REF!)</f>
        <v>#REF!</v>
      </c>
      <c r="E90" s="308" t="e">
        <f>('User Information'!#REF!)</f>
        <v>#REF!</v>
      </c>
      <c r="F90" s="311" t="e">
        <f>('User Information'!#REF!)</f>
        <v>#REF!</v>
      </c>
      <c r="G90" s="296"/>
      <c r="H90" s="296"/>
      <c r="I90" s="296"/>
      <c r="J90" s="296"/>
    </row>
    <row r="91" spans="1:10" ht="26.25" customHeight="1">
      <c r="A91" s="312" t="e">
        <f>CONCATENATE('User Information'!#REF!,'User Information'!#REF!,'User Information'!#REF!)</f>
        <v>#REF!</v>
      </c>
      <c r="B91" s="308" t="e">
        <f>('User Information'!#REF!)</f>
        <v>#REF!</v>
      </c>
      <c r="C91" s="309" t="e">
        <f>('User Information'!#REF!)</f>
        <v>#REF!</v>
      </c>
      <c r="D91" s="308" t="e">
        <f>('User Information'!#REF!)</f>
        <v>#REF!</v>
      </c>
      <c r="E91" s="308" t="e">
        <f>('User Information'!#REF!)</f>
        <v>#REF!</v>
      </c>
      <c r="F91" s="311" t="e">
        <f>('User Information'!#REF!)</f>
        <v>#REF!</v>
      </c>
      <c r="G91" s="296"/>
      <c r="H91" s="296"/>
      <c r="I91" s="296"/>
      <c r="J91" s="296"/>
    </row>
    <row r="92" spans="1:10" ht="26.25" customHeight="1">
      <c r="A92" s="312" t="e">
        <f>CONCATENATE('User Information'!#REF!,'User Information'!#REF!,'User Information'!#REF!)</f>
        <v>#REF!</v>
      </c>
      <c r="B92" s="308" t="e">
        <f>('User Information'!#REF!)</f>
        <v>#REF!</v>
      </c>
      <c r="C92" s="309" t="e">
        <f>('User Information'!#REF!)</f>
        <v>#REF!</v>
      </c>
      <c r="D92" s="308" t="e">
        <f>('User Information'!#REF!)</f>
        <v>#REF!</v>
      </c>
      <c r="E92" s="308" t="e">
        <f>('User Information'!#REF!)</f>
        <v>#REF!</v>
      </c>
      <c r="F92" s="311" t="e">
        <f>('User Information'!#REF!)</f>
        <v>#REF!</v>
      </c>
      <c r="G92" s="296"/>
      <c r="H92" s="296"/>
      <c r="I92" s="296"/>
      <c r="J92" s="296"/>
    </row>
    <row r="93" spans="1:10" ht="26.25" customHeight="1">
      <c r="A93" s="312" t="e">
        <f>CONCATENATE('User Information'!#REF!,'User Information'!#REF!,'User Information'!#REF!)</f>
        <v>#REF!</v>
      </c>
      <c r="B93" s="308" t="e">
        <f>('User Information'!#REF!)</f>
        <v>#REF!</v>
      </c>
      <c r="C93" s="309" t="e">
        <f>('User Information'!#REF!)</f>
        <v>#REF!</v>
      </c>
      <c r="D93" s="308" t="e">
        <f>('User Information'!#REF!)</f>
        <v>#REF!</v>
      </c>
      <c r="E93" s="308" t="e">
        <f>('User Information'!#REF!)</f>
        <v>#REF!</v>
      </c>
      <c r="F93" s="311" t="e">
        <f>('User Information'!#REF!)</f>
        <v>#REF!</v>
      </c>
      <c r="G93" s="296"/>
      <c r="H93" s="296"/>
      <c r="I93" s="296"/>
      <c r="J93" s="296"/>
    </row>
    <row r="94" spans="1:10" ht="26.25" customHeight="1">
      <c r="A94" s="312" t="e">
        <f>CONCATENATE('User Information'!#REF!,'User Information'!#REF!,'User Information'!#REF!)</f>
        <v>#REF!</v>
      </c>
      <c r="B94" s="308" t="e">
        <f>('User Information'!#REF!)</f>
        <v>#REF!</v>
      </c>
      <c r="C94" s="309" t="e">
        <f>('User Information'!#REF!)</f>
        <v>#REF!</v>
      </c>
      <c r="D94" s="308" t="e">
        <f>('User Information'!#REF!)</f>
        <v>#REF!</v>
      </c>
      <c r="E94" s="308" t="e">
        <f>('User Information'!#REF!)</f>
        <v>#REF!</v>
      </c>
      <c r="F94" s="311" t="e">
        <f>('User Information'!#REF!)</f>
        <v>#REF!</v>
      </c>
      <c r="G94" s="296"/>
      <c r="H94" s="296"/>
      <c r="I94" s="296"/>
      <c r="J94" s="296"/>
    </row>
    <row r="95" spans="1:10" ht="26.25" customHeight="1">
      <c r="A95" s="312" t="e">
        <f>CONCATENATE('User Information'!#REF!,'User Information'!#REF!,'User Information'!#REF!)</f>
        <v>#REF!</v>
      </c>
      <c r="B95" s="308" t="e">
        <f>('User Information'!#REF!)</f>
        <v>#REF!</v>
      </c>
      <c r="C95" s="309" t="e">
        <f>('User Information'!#REF!)</f>
        <v>#REF!</v>
      </c>
      <c r="D95" s="308" t="e">
        <f>('User Information'!#REF!)</f>
        <v>#REF!</v>
      </c>
      <c r="E95" s="308" t="e">
        <f>('User Information'!#REF!)</f>
        <v>#REF!</v>
      </c>
      <c r="F95" s="311" t="e">
        <f>('User Information'!#REF!)</f>
        <v>#REF!</v>
      </c>
      <c r="G95" s="296"/>
      <c r="H95" s="296"/>
      <c r="I95" s="296"/>
      <c r="J95" s="296"/>
    </row>
    <row r="96" spans="1:10" ht="26.25" customHeight="1">
      <c r="A96" s="312" t="e">
        <f>CONCATENATE('User Information'!#REF!,'User Information'!#REF!,'User Information'!#REF!)</f>
        <v>#REF!</v>
      </c>
      <c r="B96" s="308" t="e">
        <f>('User Information'!#REF!)</f>
        <v>#REF!</v>
      </c>
      <c r="C96" s="309" t="e">
        <f>('User Information'!#REF!)</f>
        <v>#REF!</v>
      </c>
      <c r="D96" s="308" t="e">
        <f>('User Information'!#REF!)</f>
        <v>#REF!</v>
      </c>
      <c r="E96" s="308" t="e">
        <f>('User Information'!#REF!)</f>
        <v>#REF!</v>
      </c>
      <c r="F96" s="311" t="e">
        <f>('User Information'!#REF!)</f>
        <v>#REF!</v>
      </c>
      <c r="G96" s="296"/>
      <c r="H96" s="296"/>
      <c r="I96" s="296"/>
      <c r="J96" s="296"/>
    </row>
    <row r="97" spans="1:10" ht="26.25" customHeight="1">
      <c r="A97" s="312" t="e">
        <f>CONCATENATE('User Information'!#REF!,'User Information'!#REF!,'User Information'!#REF!)</f>
        <v>#REF!</v>
      </c>
      <c r="B97" s="308" t="e">
        <f>('User Information'!#REF!)</f>
        <v>#REF!</v>
      </c>
      <c r="C97" s="309" t="e">
        <f>('User Information'!#REF!)</f>
        <v>#REF!</v>
      </c>
      <c r="D97" s="308" t="e">
        <f>('User Information'!#REF!)</f>
        <v>#REF!</v>
      </c>
      <c r="E97" s="308" t="e">
        <f>('User Information'!#REF!)</f>
        <v>#REF!</v>
      </c>
      <c r="F97" s="311" t="e">
        <f>('User Information'!#REF!)</f>
        <v>#REF!</v>
      </c>
      <c r="G97" s="296"/>
      <c r="H97" s="296"/>
      <c r="I97" s="296"/>
      <c r="J97" s="296"/>
    </row>
    <row r="98" spans="1:10" ht="26.25" customHeight="1">
      <c r="A98" s="312" t="e">
        <f>CONCATENATE('User Information'!#REF!,'User Information'!#REF!,'User Information'!#REF!)</f>
        <v>#REF!</v>
      </c>
      <c r="B98" s="308" t="e">
        <f>('User Information'!#REF!)</f>
        <v>#REF!</v>
      </c>
      <c r="C98" s="309" t="e">
        <f>('User Information'!#REF!)</f>
        <v>#REF!</v>
      </c>
      <c r="D98" s="308" t="e">
        <f>('User Information'!#REF!)</f>
        <v>#REF!</v>
      </c>
      <c r="E98" s="308" t="e">
        <f>('User Information'!#REF!)</f>
        <v>#REF!</v>
      </c>
      <c r="F98" s="311" t="e">
        <f>('User Information'!#REF!)</f>
        <v>#REF!</v>
      </c>
      <c r="G98" s="296"/>
      <c r="H98" s="296"/>
      <c r="I98" s="296"/>
      <c r="J98" s="296"/>
    </row>
    <row r="99" spans="1:10" ht="26.25" customHeight="1">
      <c r="A99" s="312" t="e">
        <f>CONCATENATE('User Information'!#REF!,'User Information'!#REF!,'User Information'!#REF!)</f>
        <v>#REF!</v>
      </c>
      <c r="B99" s="308" t="e">
        <f>('User Information'!#REF!)</f>
        <v>#REF!</v>
      </c>
      <c r="C99" s="309" t="e">
        <f>('User Information'!#REF!)</f>
        <v>#REF!</v>
      </c>
      <c r="D99" s="308" t="e">
        <f>('User Information'!#REF!)</f>
        <v>#REF!</v>
      </c>
      <c r="E99" s="308" t="e">
        <f>('User Information'!#REF!)</f>
        <v>#REF!</v>
      </c>
      <c r="F99" s="311" t="e">
        <f>('User Information'!#REF!)</f>
        <v>#REF!</v>
      </c>
      <c r="G99" s="296"/>
      <c r="H99" s="296"/>
      <c r="I99" s="296"/>
      <c r="J99" s="296"/>
    </row>
    <row r="100" spans="1:10" ht="26.25" customHeight="1">
      <c r="A100" s="312" t="e">
        <f>CONCATENATE('User Information'!#REF!,'User Information'!#REF!,'User Information'!#REF!)</f>
        <v>#REF!</v>
      </c>
      <c r="B100" s="308" t="e">
        <f>('User Information'!#REF!)</f>
        <v>#REF!</v>
      </c>
      <c r="C100" s="309" t="e">
        <f>('User Information'!#REF!)</f>
        <v>#REF!</v>
      </c>
      <c r="D100" s="308" t="e">
        <f>('User Information'!#REF!)</f>
        <v>#REF!</v>
      </c>
      <c r="E100" s="308" t="e">
        <f>('User Information'!#REF!)</f>
        <v>#REF!</v>
      </c>
      <c r="F100" s="311" t="e">
        <f>('User Information'!#REF!)</f>
        <v>#REF!</v>
      </c>
      <c r="G100" s="296"/>
      <c r="H100" s="296"/>
      <c r="I100" s="296"/>
      <c r="J100" s="296"/>
    </row>
    <row r="101" spans="1:10" ht="26.25" customHeight="1">
      <c r="A101" s="312" t="e">
        <f>CONCATENATE('User Information'!#REF!,'User Information'!#REF!,'User Information'!#REF!)</f>
        <v>#REF!</v>
      </c>
      <c r="B101" s="308" t="e">
        <f>('User Information'!#REF!)</f>
        <v>#REF!</v>
      </c>
      <c r="C101" s="309" t="e">
        <f>('User Information'!#REF!)</f>
        <v>#REF!</v>
      </c>
      <c r="D101" s="308" t="e">
        <f>('User Information'!#REF!)</f>
        <v>#REF!</v>
      </c>
      <c r="E101" s="308" t="e">
        <f>('User Information'!#REF!)</f>
        <v>#REF!</v>
      </c>
      <c r="F101" s="311" t="e">
        <f>('User Information'!#REF!)</f>
        <v>#REF!</v>
      </c>
      <c r="G101" s="296"/>
      <c r="H101" s="296"/>
      <c r="I101" s="296"/>
      <c r="J101" s="296"/>
    </row>
    <row r="102" spans="1:10" ht="26.25" customHeight="1">
      <c r="A102" s="312" t="e">
        <f>CONCATENATE('User Information'!#REF!,'User Information'!#REF!,'User Information'!#REF!)</f>
        <v>#REF!</v>
      </c>
      <c r="B102" s="308" t="e">
        <f>('User Information'!#REF!)</f>
        <v>#REF!</v>
      </c>
      <c r="C102" s="309" t="e">
        <f>('User Information'!#REF!)</f>
        <v>#REF!</v>
      </c>
      <c r="D102" s="308" t="e">
        <f>('User Information'!#REF!)</f>
        <v>#REF!</v>
      </c>
      <c r="E102" s="308" t="e">
        <f>('User Information'!#REF!)</f>
        <v>#REF!</v>
      </c>
      <c r="F102" s="311" t="e">
        <f>('User Information'!#REF!)</f>
        <v>#REF!</v>
      </c>
      <c r="G102" s="296"/>
      <c r="H102" s="296"/>
      <c r="I102" s="296"/>
      <c r="J102" s="296"/>
    </row>
    <row r="103" spans="1:10" ht="26.25" customHeight="1">
      <c r="A103" s="312" t="e">
        <f>CONCATENATE('User Information'!#REF!,'User Information'!#REF!,'User Information'!#REF!)</f>
        <v>#REF!</v>
      </c>
      <c r="B103" s="308" t="e">
        <f>('User Information'!#REF!)</f>
        <v>#REF!</v>
      </c>
      <c r="C103" s="309" t="e">
        <f>('User Information'!#REF!)</f>
        <v>#REF!</v>
      </c>
      <c r="D103" s="308" t="e">
        <f>('User Information'!#REF!)</f>
        <v>#REF!</v>
      </c>
      <c r="E103" s="308" t="e">
        <f>('User Information'!#REF!)</f>
        <v>#REF!</v>
      </c>
      <c r="F103" s="311" t="e">
        <f>('User Information'!#REF!)</f>
        <v>#REF!</v>
      </c>
      <c r="G103" s="296"/>
      <c r="H103" s="296"/>
      <c r="I103" s="296"/>
      <c r="J103" s="296"/>
    </row>
    <row r="104" spans="1:10" ht="26.25" customHeight="1">
      <c r="A104" s="312" t="e">
        <f>CONCATENATE('User Information'!#REF!,'User Information'!#REF!,'User Information'!#REF!)</f>
        <v>#REF!</v>
      </c>
      <c r="B104" s="308" t="e">
        <f>('User Information'!#REF!)</f>
        <v>#REF!</v>
      </c>
      <c r="C104" s="309" t="e">
        <f>('User Information'!#REF!)</f>
        <v>#REF!</v>
      </c>
      <c r="D104" s="308" t="e">
        <f>('User Information'!#REF!)</f>
        <v>#REF!</v>
      </c>
      <c r="E104" s="308" t="e">
        <f>('User Information'!#REF!)</f>
        <v>#REF!</v>
      </c>
      <c r="F104" s="311" t="e">
        <f>('User Information'!#REF!)</f>
        <v>#REF!</v>
      </c>
      <c r="G104" s="296"/>
      <c r="H104" s="296"/>
      <c r="I104" s="296"/>
      <c r="J104" s="296"/>
    </row>
    <row r="105" spans="1:10" ht="26.25" customHeight="1">
      <c r="A105" s="312" t="e">
        <f>CONCATENATE('User Information'!#REF!,'User Information'!#REF!,'User Information'!#REF!)</f>
        <v>#REF!</v>
      </c>
      <c r="B105" s="308" t="e">
        <f>('User Information'!#REF!)</f>
        <v>#REF!</v>
      </c>
      <c r="C105" s="309" t="e">
        <f>('User Information'!#REF!)</f>
        <v>#REF!</v>
      </c>
      <c r="D105" s="308" t="e">
        <f>('User Information'!#REF!)</f>
        <v>#REF!</v>
      </c>
      <c r="E105" s="308" t="e">
        <f>('User Information'!#REF!)</f>
        <v>#REF!</v>
      </c>
      <c r="F105" s="311" t="e">
        <f>('User Information'!#REF!)</f>
        <v>#REF!</v>
      </c>
      <c r="G105" s="296"/>
      <c r="H105" s="296"/>
      <c r="I105" s="296"/>
      <c r="J105" s="296"/>
    </row>
    <row r="106" spans="1:10" ht="26.25" customHeight="1">
      <c r="A106" s="312" t="e">
        <f>CONCATENATE('User Information'!#REF!,'User Information'!#REF!,'User Information'!#REF!)</f>
        <v>#REF!</v>
      </c>
      <c r="B106" s="308" t="e">
        <f>('User Information'!#REF!)</f>
        <v>#REF!</v>
      </c>
      <c r="C106" s="309" t="e">
        <f>('User Information'!#REF!)</f>
        <v>#REF!</v>
      </c>
      <c r="D106" s="308" t="e">
        <f>('User Information'!#REF!)</f>
        <v>#REF!</v>
      </c>
      <c r="E106" s="308" t="e">
        <f>('User Information'!#REF!)</f>
        <v>#REF!</v>
      </c>
      <c r="F106" s="311" t="e">
        <f>('User Information'!#REF!)</f>
        <v>#REF!</v>
      </c>
      <c r="G106" s="296"/>
      <c r="H106" s="296"/>
      <c r="I106" s="296"/>
      <c r="J106" s="296"/>
    </row>
    <row r="107" spans="1:10" ht="26.25" customHeight="1">
      <c r="A107" s="312" t="e">
        <f>CONCATENATE('User Information'!#REF!,'User Information'!#REF!,'User Information'!#REF!)</f>
        <v>#REF!</v>
      </c>
      <c r="B107" s="308" t="e">
        <f>('User Information'!#REF!)</f>
        <v>#REF!</v>
      </c>
      <c r="C107" s="309" t="e">
        <f>('User Information'!#REF!)</f>
        <v>#REF!</v>
      </c>
      <c r="D107" s="308" t="e">
        <f>('User Information'!#REF!)</f>
        <v>#REF!</v>
      </c>
      <c r="E107" s="308" t="e">
        <f>('User Information'!#REF!)</f>
        <v>#REF!</v>
      </c>
      <c r="F107" s="311" t="e">
        <f>('User Information'!#REF!)</f>
        <v>#REF!</v>
      </c>
      <c r="G107" s="296"/>
      <c r="H107" s="296"/>
      <c r="I107" s="296"/>
      <c r="J107" s="296"/>
    </row>
    <row r="108" spans="1:10" ht="26.25" customHeight="1">
      <c r="A108" s="312" t="e">
        <f>CONCATENATE('User Information'!#REF!,'User Information'!#REF!,'User Information'!#REF!)</f>
        <v>#REF!</v>
      </c>
      <c r="B108" s="308" t="e">
        <f>('User Information'!#REF!)</f>
        <v>#REF!</v>
      </c>
      <c r="C108" s="309" t="e">
        <f>('User Information'!#REF!)</f>
        <v>#REF!</v>
      </c>
      <c r="D108" s="308" t="e">
        <f>('User Information'!#REF!)</f>
        <v>#REF!</v>
      </c>
      <c r="E108" s="308" t="e">
        <f>('User Information'!#REF!)</f>
        <v>#REF!</v>
      </c>
      <c r="F108" s="311" t="e">
        <f>('User Information'!#REF!)</f>
        <v>#REF!</v>
      </c>
      <c r="G108" s="296"/>
      <c r="H108" s="296"/>
      <c r="I108" s="296"/>
      <c r="J108" s="296"/>
    </row>
    <row r="109" spans="1:10" ht="26.25" customHeight="1">
      <c r="A109" s="312" t="e">
        <f>CONCATENATE('User Information'!#REF!,'User Information'!#REF!,'User Information'!#REF!)</f>
        <v>#REF!</v>
      </c>
      <c r="B109" s="308" t="e">
        <f>('User Information'!#REF!)</f>
        <v>#REF!</v>
      </c>
      <c r="C109" s="309" t="e">
        <f>('User Information'!#REF!)</f>
        <v>#REF!</v>
      </c>
      <c r="D109" s="308" t="e">
        <f>('User Information'!#REF!)</f>
        <v>#REF!</v>
      </c>
      <c r="E109" s="308" t="e">
        <f>('User Information'!#REF!)</f>
        <v>#REF!</v>
      </c>
      <c r="F109" s="311" t="e">
        <f>('User Information'!#REF!)</f>
        <v>#REF!</v>
      </c>
      <c r="G109" s="296"/>
      <c r="H109" s="296"/>
      <c r="I109" s="296"/>
      <c r="J109" s="296"/>
    </row>
    <row r="110" spans="1:10" ht="26.25" customHeight="1">
      <c r="A110" s="312" t="e">
        <f>CONCATENATE('User Information'!#REF!,'User Information'!#REF!,'User Information'!#REF!)</f>
        <v>#REF!</v>
      </c>
      <c r="B110" s="308" t="e">
        <f>('User Information'!#REF!)</f>
        <v>#REF!</v>
      </c>
      <c r="C110" s="309" t="e">
        <f>('User Information'!#REF!)</f>
        <v>#REF!</v>
      </c>
      <c r="D110" s="308" t="e">
        <f>('User Information'!#REF!)</f>
        <v>#REF!</v>
      </c>
      <c r="E110" s="308" t="e">
        <f>('User Information'!#REF!)</f>
        <v>#REF!</v>
      </c>
      <c r="F110" s="311" t="e">
        <f>('User Information'!#REF!)</f>
        <v>#REF!</v>
      </c>
      <c r="G110" s="296"/>
      <c r="H110" s="296"/>
      <c r="I110" s="296"/>
      <c r="J110" s="296"/>
    </row>
    <row r="111" spans="1:10" ht="26.25" customHeight="1">
      <c r="A111" s="312" t="e">
        <f>CONCATENATE('User Information'!#REF!,'User Information'!#REF!,'User Information'!#REF!)</f>
        <v>#REF!</v>
      </c>
      <c r="B111" s="308" t="e">
        <f>('User Information'!#REF!)</f>
        <v>#REF!</v>
      </c>
      <c r="C111" s="309" t="e">
        <f>('User Information'!#REF!)</f>
        <v>#REF!</v>
      </c>
      <c r="D111" s="308" t="e">
        <f>('User Information'!#REF!)</f>
        <v>#REF!</v>
      </c>
      <c r="E111" s="308" t="e">
        <f>('User Information'!#REF!)</f>
        <v>#REF!</v>
      </c>
      <c r="F111" s="311" t="e">
        <f>('User Information'!#REF!)</f>
        <v>#REF!</v>
      </c>
      <c r="G111" s="296"/>
      <c r="H111" s="296"/>
      <c r="I111" s="296"/>
      <c r="J111" s="296"/>
    </row>
    <row r="112" spans="1:10" ht="26.25" customHeight="1">
      <c r="A112" s="312" t="e">
        <f>CONCATENATE('User Information'!#REF!,'User Information'!#REF!,'User Information'!#REF!)</f>
        <v>#REF!</v>
      </c>
      <c r="B112" s="308" t="e">
        <f>('User Information'!#REF!)</f>
        <v>#REF!</v>
      </c>
      <c r="C112" s="309" t="e">
        <f>('User Information'!#REF!)</f>
        <v>#REF!</v>
      </c>
      <c r="D112" s="308" t="e">
        <f>('User Information'!#REF!)</f>
        <v>#REF!</v>
      </c>
      <c r="E112" s="308" t="e">
        <f>('User Information'!#REF!)</f>
        <v>#REF!</v>
      </c>
      <c r="F112" s="311" t="e">
        <f>('User Information'!#REF!)</f>
        <v>#REF!</v>
      </c>
      <c r="G112" s="296"/>
      <c r="H112" s="296"/>
      <c r="I112" s="296"/>
      <c r="J112" s="296"/>
    </row>
    <row r="113" spans="1:10" ht="26.25" customHeight="1">
      <c r="A113" s="312" t="e">
        <f>CONCATENATE('User Information'!#REF!,'User Information'!#REF!,'User Information'!#REF!)</f>
        <v>#REF!</v>
      </c>
      <c r="B113" s="308" t="e">
        <f>('User Information'!#REF!)</f>
        <v>#REF!</v>
      </c>
      <c r="C113" s="309" t="e">
        <f>('User Information'!#REF!)</f>
        <v>#REF!</v>
      </c>
      <c r="D113" s="308" t="e">
        <f>('User Information'!#REF!)</f>
        <v>#REF!</v>
      </c>
      <c r="E113" s="308" t="e">
        <f>('User Information'!#REF!)</f>
        <v>#REF!</v>
      </c>
      <c r="F113" s="311" t="e">
        <f>('User Information'!#REF!)</f>
        <v>#REF!</v>
      </c>
      <c r="G113" s="296"/>
      <c r="H113" s="296"/>
      <c r="I113" s="296"/>
      <c r="J113" s="296"/>
    </row>
    <row r="114" spans="1:10" ht="26.25" customHeight="1">
      <c r="A114" s="312" t="e">
        <f>CONCATENATE('User Information'!#REF!,'User Information'!#REF!,'User Information'!#REF!)</f>
        <v>#REF!</v>
      </c>
      <c r="B114" s="308" t="e">
        <f>('User Information'!#REF!)</f>
        <v>#REF!</v>
      </c>
      <c r="C114" s="309" t="e">
        <f>('User Information'!#REF!)</f>
        <v>#REF!</v>
      </c>
      <c r="D114" s="308" t="e">
        <f>('User Information'!#REF!)</f>
        <v>#REF!</v>
      </c>
      <c r="E114" s="308" t="e">
        <f>('User Information'!#REF!)</f>
        <v>#REF!</v>
      </c>
      <c r="F114" s="311" t="e">
        <f>('User Information'!#REF!)</f>
        <v>#REF!</v>
      </c>
      <c r="G114" s="296"/>
      <c r="H114" s="296"/>
      <c r="I114" s="296"/>
      <c r="J114" s="296"/>
    </row>
    <row r="115" spans="1:10" ht="26.25" customHeight="1">
      <c r="A115" s="312" t="e">
        <f>CONCATENATE('User Information'!#REF!,'User Information'!#REF!,'User Information'!#REF!)</f>
        <v>#REF!</v>
      </c>
      <c r="B115" s="308" t="e">
        <f>('User Information'!#REF!)</f>
        <v>#REF!</v>
      </c>
      <c r="C115" s="309" t="e">
        <f>('User Information'!#REF!)</f>
        <v>#REF!</v>
      </c>
      <c r="D115" s="308" t="e">
        <f>('User Information'!#REF!)</f>
        <v>#REF!</v>
      </c>
      <c r="E115" s="308" t="e">
        <f>('User Information'!#REF!)</f>
        <v>#REF!</v>
      </c>
      <c r="F115" s="311" t="e">
        <f>('User Information'!#REF!)</f>
        <v>#REF!</v>
      </c>
      <c r="G115" s="296"/>
      <c r="H115" s="296"/>
      <c r="I115" s="296"/>
      <c r="J115" s="296"/>
    </row>
    <row r="116" spans="1:10" ht="26.25" customHeight="1">
      <c r="A116" s="312" t="e">
        <f>CONCATENATE('User Information'!#REF!,'User Information'!#REF!,'User Information'!#REF!)</f>
        <v>#REF!</v>
      </c>
      <c r="B116" s="308" t="e">
        <f>('User Information'!#REF!)</f>
        <v>#REF!</v>
      </c>
      <c r="C116" s="309" t="e">
        <f>('User Information'!#REF!)</f>
        <v>#REF!</v>
      </c>
      <c r="D116" s="308" t="e">
        <f>('User Information'!#REF!)</f>
        <v>#REF!</v>
      </c>
      <c r="E116" s="308" t="e">
        <f>('User Information'!#REF!)</f>
        <v>#REF!</v>
      </c>
      <c r="F116" s="311" t="e">
        <f>('User Information'!#REF!)</f>
        <v>#REF!</v>
      </c>
      <c r="G116" s="296"/>
      <c r="H116" s="296"/>
      <c r="I116" s="296"/>
      <c r="J116" s="296"/>
    </row>
    <row r="117" spans="1:10" ht="26.25" customHeight="1">
      <c r="A117" s="312" t="e">
        <f>CONCATENATE('User Information'!#REF!,'User Information'!#REF!,'User Information'!#REF!)</f>
        <v>#REF!</v>
      </c>
      <c r="B117" s="308" t="e">
        <f>('User Information'!#REF!)</f>
        <v>#REF!</v>
      </c>
      <c r="C117" s="309" t="e">
        <f>('User Information'!#REF!)</f>
        <v>#REF!</v>
      </c>
      <c r="D117" s="308" t="e">
        <f>('User Information'!#REF!)</f>
        <v>#REF!</v>
      </c>
      <c r="E117" s="308" t="e">
        <f>('User Information'!#REF!)</f>
        <v>#REF!</v>
      </c>
      <c r="F117" s="311" t="e">
        <f>('User Information'!#REF!)</f>
        <v>#REF!</v>
      </c>
      <c r="G117" s="296"/>
      <c r="H117" s="296"/>
      <c r="I117" s="296"/>
      <c r="J117" s="296"/>
    </row>
    <row r="118" spans="1:10" ht="26.25" customHeight="1">
      <c r="A118" s="312" t="e">
        <f>CONCATENATE('User Information'!#REF!,'User Information'!#REF!,'User Information'!#REF!)</f>
        <v>#REF!</v>
      </c>
      <c r="B118" s="308" t="e">
        <f>('User Information'!#REF!)</f>
        <v>#REF!</v>
      </c>
      <c r="C118" s="309" t="e">
        <f>('User Information'!#REF!)</f>
        <v>#REF!</v>
      </c>
      <c r="D118" s="308" t="e">
        <f>('User Information'!#REF!)</f>
        <v>#REF!</v>
      </c>
      <c r="E118" s="308" t="e">
        <f>('User Information'!#REF!)</f>
        <v>#REF!</v>
      </c>
      <c r="F118" s="311" t="e">
        <f>('User Information'!#REF!)</f>
        <v>#REF!</v>
      </c>
      <c r="G118" s="296"/>
      <c r="H118" s="296"/>
      <c r="I118" s="296"/>
      <c r="J118" s="296"/>
    </row>
    <row r="119" spans="1:10" ht="26.25" customHeight="1">
      <c r="A119" s="312" t="e">
        <f>CONCATENATE('User Information'!#REF!,'User Information'!#REF!,'User Information'!#REF!)</f>
        <v>#REF!</v>
      </c>
      <c r="B119" s="308" t="e">
        <f>('User Information'!#REF!)</f>
        <v>#REF!</v>
      </c>
      <c r="C119" s="309" t="e">
        <f>('User Information'!#REF!)</f>
        <v>#REF!</v>
      </c>
      <c r="D119" s="308" t="e">
        <f>('User Information'!#REF!)</f>
        <v>#REF!</v>
      </c>
      <c r="E119" s="308" t="e">
        <f>('User Information'!#REF!)</f>
        <v>#REF!</v>
      </c>
      <c r="F119" s="311" t="e">
        <f>('User Information'!#REF!)</f>
        <v>#REF!</v>
      </c>
      <c r="G119" s="296"/>
      <c r="H119" s="296"/>
      <c r="I119" s="296"/>
      <c r="J119" s="296"/>
    </row>
    <row r="120" spans="1:10" ht="26.25" customHeight="1">
      <c r="A120" s="312" t="e">
        <f>CONCATENATE('User Information'!#REF!,'User Information'!#REF!,'User Information'!#REF!)</f>
        <v>#REF!</v>
      </c>
      <c r="B120" s="308" t="e">
        <f>('User Information'!#REF!)</f>
        <v>#REF!</v>
      </c>
      <c r="C120" s="309" t="e">
        <f>('User Information'!#REF!)</f>
        <v>#REF!</v>
      </c>
      <c r="D120" s="308" t="e">
        <f>('User Information'!#REF!)</f>
        <v>#REF!</v>
      </c>
      <c r="E120" s="308" t="e">
        <f>('User Information'!#REF!)</f>
        <v>#REF!</v>
      </c>
      <c r="F120" s="311" t="e">
        <f>('User Information'!#REF!)</f>
        <v>#REF!</v>
      </c>
      <c r="G120" s="296"/>
      <c r="H120" s="296"/>
      <c r="I120" s="296"/>
      <c r="J120" s="296"/>
    </row>
    <row r="121" spans="1:10" ht="26.25" customHeight="1">
      <c r="A121" s="312" t="e">
        <f>CONCATENATE('User Information'!#REF!,'User Information'!#REF!,'User Information'!#REF!)</f>
        <v>#REF!</v>
      </c>
      <c r="B121" s="308" t="e">
        <f>('User Information'!#REF!)</f>
        <v>#REF!</v>
      </c>
      <c r="C121" s="309" t="e">
        <f>('User Information'!#REF!)</f>
        <v>#REF!</v>
      </c>
      <c r="D121" s="308" t="e">
        <f>('User Information'!#REF!)</f>
        <v>#REF!</v>
      </c>
      <c r="E121" s="308" t="e">
        <f>('User Information'!#REF!)</f>
        <v>#REF!</v>
      </c>
      <c r="F121" s="311" t="e">
        <f>('User Information'!#REF!)</f>
        <v>#REF!</v>
      </c>
      <c r="G121" s="296"/>
      <c r="H121" s="296"/>
      <c r="I121" s="296"/>
      <c r="J121" s="296"/>
    </row>
    <row r="122" spans="1:10" ht="26.25" customHeight="1">
      <c r="A122" s="312" t="e">
        <f>CONCATENATE('User Information'!#REF!,'User Information'!#REF!,'User Information'!#REF!)</f>
        <v>#REF!</v>
      </c>
      <c r="B122" s="308" t="e">
        <f>('User Information'!#REF!)</f>
        <v>#REF!</v>
      </c>
      <c r="C122" s="309" t="e">
        <f>('User Information'!#REF!)</f>
        <v>#REF!</v>
      </c>
      <c r="D122" s="308" t="e">
        <f>('User Information'!#REF!)</f>
        <v>#REF!</v>
      </c>
      <c r="E122" s="308" t="e">
        <f>('User Information'!#REF!)</f>
        <v>#REF!</v>
      </c>
      <c r="F122" s="311" t="e">
        <f>('User Information'!#REF!)</f>
        <v>#REF!</v>
      </c>
      <c r="G122" s="296"/>
      <c r="H122" s="296"/>
      <c r="I122" s="296"/>
      <c r="J122" s="296"/>
    </row>
    <row r="123" spans="1:10" ht="26.25" customHeight="1">
      <c r="A123" s="312" t="e">
        <f>CONCATENATE('User Information'!#REF!,'User Information'!#REF!,'User Information'!#REF!)</f>
        <v>#REF!</v>
      </c>
      <c r="B123" s="308" t="e">
        <f>('User Information'!#REF!)</f>
        <v>#REF!</v>
      </c>
      <c r="C123" s="309" t="e">
        <f>('User Information'!#REF!)</f>
        <v>#REF!</v>
      </c>
      <c r="D123" s="308" t="e">
        <f>('User Information'!#REF!)</f>
        <v>#REF!</v>
      </c>
      <c r="E123" s="308" t="e">
        <f>('User Information'!#REF!)</f>
        <v>#REF!</v>
      </c>
      <c r="F123" s="311" t="e">
        <f>('User Information'!#REF!)</f>
        <v>#REF!</v>
      </c>
      <c r="G123" s="296"/>
      <c r="H123" s="296"/>
      <c r="I123" s="296"/>
      <c r="J123" s="296"/>
    </row>
    <row r="124" spans="1:10" ht="26.25" customHeight="1">
      <c r="A124" s="312" t="e">
        <f>CONCATENATE('User Information'!#REF!,'User Information'!#REF!,'User Information'!#REF!)</f>
        <v>#REF!</v>
      </c>
      <c r="B124" s="308" t="e">
        <f>('User Information'!#REF!)</f>
        <v>#REF!</v>
      </c>
      <c r="C124" s="309" t="e">
        <f>('User Information'!#REF!)</f>
        <v>#REF!</v>
      </c>
      <c r="D124" s="308" t="e">
        <f>('User Information'!#REF!)</f>
        <v>#REF!</v>
      </c>
      <c r="E124" s="308" t="e">
        <f>('User Information'!#REF!)</f>
        <v>#REF!</v>
      </c>
      <c r="F124" s="311" t="e">
        <f>('User Information'!#REF!)</f>
        <v>#REF!</v>
      </c>
      <c r="G124" s="296"/>
      <c r="H124" s="296"/>
      <c r="I124" s="296"/>
      <c r="J124" s="296"/>
    </row>
    <row r="125" spans="1:10" ht="26.25" customHeight="1">
      <c r="A125" s="312" t="e">
        <f>CONCATENATE('User Information'!#REF!,'User Information'!#REF!,'User Information'!#REF!)</f>
        <v>#REF!</v>
      </c>
      <c r="B125" s="308" t="e">
        <f>('User Information'!#REF!)</f>
        <v>#REF!</v>
      </c>
      <c r="C125" s="309" t="e">
        <f>('User Information'!#REF!)</f>
        <v>#REF!</v>
      </c>
      <c r="D125" s="308" t="e">
        <f>('User Information'!#REF!)</f>
        <v>#REF!</v>
      </c>
      <c r="E125" s="308" t="e">
        <f>('User Information'!#REF!)</f>
        <v>#REF!</v>
      </c>
      <c r="F125" s="311" t="e">
        <f>('User Information'!#REF!)</f>
        <v>#REF!</v>
      </c>
      <c r="G125" s="296"/>
      <c r="H125" s="296"/>
      <c r="I125" s="296"/>
      <c r="J125" s="296"/>
    </row>
    <row r="126" spans="1:10" ht="26.25" customHeight="1">
      <c r="A126" s="312" t="e">
        <f>CONCATENATE('User Information'!#REF!,'User Information'!#REF!,'User Information'!#REF!)</f>
        <v>#REF!</v>
      </c>
      <c r="B126" s="308" t="e">
        <f>('User Information'!#REF!)</f>
        <v>#REF!</v>
      </c>
      <c r="C126" s="309" t="e">
        <f>('User Information'!#REF!)</f>
        <v>#REF!</v>
      </c>
      <c r="D126" s="308" t="e">
        <f>('User Information'!#REF!)</f>
        <v>#REF!</v>
      </c>
      <c r="E126" s="308" t="e">
        <f>('User Information'!#REF!)</f>
        <v>#REF!</v>
      </c>
      <c r="F126" s="311" t="e">
        <f>('User Information'!#REF!)</f>
        <v>#REF!</v>
      </c>
      <c r="G126" s="296"/>
      <c r="H126" s="296"/>
      <c r="I126" s="296"/>
      <c r="J126" s="296"/>
    </row>
    <row r="127" spans="1:10" ht="26.25" customHeight="1">
      <c r="A127" s="312" t="e">
        <f>CONCATENATE('User Information'!#REF!,'User Information'!#REF!,'User Information'!#REF!)</f>
        <v>#REF!</v>
      </c>
      <c r="B127" s="308" t="e">
        <f>('User Information'!#REF!)</f>
        <v>#REF!</v>
      </c>
      <c r="C127" s="309" t="e">
        <f>('User Information'!#REF!)</f>
        <v>#REF!</v>
      </c>
      <c r="D127" s="308" t="e">
        <f>('User Information'!#REF!)</f>
        <v>#REF!</v>
      </c>
      <c r="E127" s="308" t="e">
        <f>('User Information'!#REF!)</f>
        <v>#REF!</v>
      </c>
      <c r="F127" s="311" t="e">
        <f>('User Information'!#REF!)</f>
        <v>#REF!</v>
      </c>
      <c r="G127" s="296"/>
      <c r="H127" s="296"/>
      <c r="I127" s="296"/>
      <c r="J127" s="296"/>
    </row>
    <row r="128" spans="1:10" ht="26.25" customHeight="1">
      <c r="A128" s="312" t="e">
        <f>CONCATENATE('User Information'!#REF!,'User Information'!#REF!,'User Information'!#REF!)</f>
        <v>#REF!</v>
      </c>
      <c r="B128" s="308" t="e">
        <f>('User Information'!#REF!)</f>
        <v>#REF!</v>
      </c>
      <c r="C128" s="309" t="e">
        <f>('User Information'!#REF!)</f>
        <v>#REF!</v>
      </c>
      <c r="D128" s="308" t="e">
        <f>('User Information'!#REF!)</f>
        <v>#REF!</v>
      </c>
      <c r="E128" s="308" t="e">
        <f>('User Information'!#REF!)</f>
        <v>#REF!</v>
      </c>
      <c r="F128" s="311" t="e">
        <f>('User Information'!#REF!)</f>
        <v>#REF!</v>
      </c>
      <c r="G128" s="296"/>
      <c r="H128" s="296"/>
      <c r="I128" s="296"/>
      <c r="J128" s="296"/>
    </row>
    <row r="129" spans="1:10" ht="26.25" customHeight="1">
      <c r="A129" s="312" t="e">
        <f>CONCATENATE('User Information'!#REF!,'User Information'!#REF!,'User Information'!#REF!)</f>
        <v>#REF!</v>
      </c>
      <c r="B129" s="308" t="e">
        <f>('User Information'!#REF!)</f>
        <v>#REF!</v>
      </c>
      <c r="C129" s="309" t="e">
        <f>('User Information'!#REF!)</f>
        <v>#REF!</v>
      </c>
      <c r="D129" s="308" t="e">
        <f>('User Information'!#REF!)</f>
        <v>#REF!</v>
      </c>
      <c r="E129" s="308" t="e">
        <f>('User Information'!#REF!)</f>
        <v>#REF!</v>
      </c>
      <c r="F129" s="311" t="e">
        <f>('User Information'!#REF!)</f>
        <v>#REF!</v>
      </c>
      <c r="G129" s="296"/>
      <c r="H129" s="296"/>
      <c r="I129" s="296"/>
      <c r="J129" s="296"/>
    </row>
    <row r="130" spans="1:10" ht="26.25" customHeight="1">
      <c r="A130" s="312" t="e">
        <f>CONCATENATE('User Information'!#REF!,'User Information'!#REF!,'User Information'!#REF!)</f>
        <v>#REF!</v>
      </c>
      <c r="B130" s="308" t="e">
        <f>('User Information'!#REF!)</f>
        <v>#REF!</v>
      </c>
      <c r="C130" s="309" t="e">
        <f>('User Information'!#REF!)</f>
        <v>#REF!</v>
      </c>
      <c r="D130" s="308" t="e">
        <f>('User Information'!#REF!)</f>
        <v>#REF!</v>
      </c>
      <c r="E130" s="308" t="e">
        <f>('User Information'!#REF!)</f>
        <v>#REF!</v>
      </c>
      <c r="F130" s="311" t="e">
        <f>('User Information'!#REF!)</f>
        <v>#REF!</v>
      </c>
      <c r="G130" s="296"/>
      <c r="H130" s="296"/>
      <c r="I130" s="296"/>
      <c r="J130" s="296"/>
    </row>
    <row r="131" spans="1:10" ht="26.25" customHeight="1">
      <c r="A131" s="312" t="e">
        <f>CONCATENATE('User Information'!#REF!,'User Information'!#REF!,'User Information'!#REF!)</f>
        <v>#REF!</v>
      </c>
      <c r="B131" s="308" t="e">
        <f>('User Information'!#REF!)</f>
        <v>#REF!</v>
      </c>
      <c r="C131" s="309" t="e">
        <f>('User Information'!#REF!)</f>
        <v>#REF!</v>
      </c>
      <c r="D131" s="308" t="e">
        <f>('User Information'!#REF!)</f>
        <v>#REF!</v>
      </c>
      <c r="E131" s="308" t="e">
        <f>('User Information'!#REF!)</f>
        <v>#REF!</v>
      </c>
      <c r="F131" s="311" t="e">
        <f>('User Information'!#REF!)</f>
        <v>#REF!</v>
      </c>
      <c r="G131" s="296"/>
      <c r="H131" s="296"/>
      <c r="I131" s="296"/>
      <c r="J131" s="296"/>
    </row>
    <row r="132" spans="1:10" ht="26.25" customHeight="1">
      <c r="A132" s="312" t="e">
        <f>CONCATENATE('User Information'!#REF!,'User Information'!#REF!,'User Information'!#REF!)</f>
        <v>#REF!</v>
      </c>
      <c r="B132" s="308" t="e">
        <f>('User Information'!#REF!)</f>
        <v>#REF!</v>
      </c>
      <c r="C132" s="309" t="e">
        <f>('User Information'!#REF!)</f>
        <v>#REF!</v>
      </c>
      <c r="D132" s="308" t="e">
        <f>('User Information'!#REF!)</f>
        <v>#REF!</v>
      </c>
      <c r="E132" s="308" t="e">
        <f>('User Information'!#REF!)</f>
        <v>#REF!</v>
      </c>
      <c r="F132" s="311" t="e">
        <f>('User Information'!#REF!)</f>
        <v>#REF!</v>
      </c>
      <c r="G132" s="296"/>
      <c r="H132" s="296"/>
      <c r="I132" s="296"/>
      <c r="J132" s="296"/>
    </row>
    <row r="133" spans="1:10" ht="26.25" customHeight="1">
      <c r="A133" s="312" t="e">
        <f>CONCATENATE('User Information'!#REF!,'User Information'!#REF!,'User Information'!#REF!)</f>
        <v>#REF!</v>
      </c>
      <c r="B133" s="308" t="e">
        <f>('User Information'!#REF!)</f>
        <v>#REF!</v>
      </c>
      <c r="C133" s="309" t="e">
        <f>('User Information'!#REF!)</f>
        <v>#REF!</v>
      </c>
      <c r="D133" s="308" t="e">
        <f>('User Information'!#REF!)</f>
        <v>#REF!</v>
      </c>
      <c r="E133" s="308" t="e">
        <f>('User Information'!#REF!)</f>
        <v>#REF!</v>
      </c>
      <c r="F133" s="311" t="e">
        <f>('User Information'!#REF!)</f>
        <v>#REF!</v>
      </c>
      <c r="G133" s="296"/>
      <c r="H133" s="296"/>
      <c r="I133" s="296"/>
      <c r="J133" s="296"/>
    </row>
    <row r="134" spans="1:10" ht="26.25" customHeight="1">
      <c r="A134" s="312" t="e">
        <f>CONCATENATE('User Information'!#REF!,'User Information'!#REF!,'User Information'!#REF!)</f>
        <v>#REF!</v>
      </c>
      <c r="B134" s="308" t="e">
        <f>('User Information'!#REF!)</f>
        <v>#REF!</v>
      </c>
      <c r="C134" s="309" t="e">
        <f>('User Information'!#REF!)</f>
        <v>#REF!</v>
      </c>
      <c r="D134" s="308" t="e">
        <f>('User Information'!#REF!)</f>
        <v>#REF!</v>
      </c>
      <c r="E134" s="308" t="e">
        <f>('User Information'!#REF!)</f>
        <v>#REF!</v>
      </c>
      <c r="F134" s="311" t="e">
        <f>('User Information'!#REF!)</f>
        <v>#REF!</v>
      </c>
      <c r="G134" s="296"/>
      <c r="H134" s="296"/>
      <c r="I134" s="296"/>
      <c r="J134" s="296"/>
    </row>
    <row r="135" spans="1:10" ht="26.25" customHeight="1">
      <c r="A135" s="312" t="e">
        <f>CONCATENATE('User Information'!#REF!,'User Information'!#REF!,'User Information'!#REF!)</f>
        <v>#REF!</v>
      </c>
      <c r="B135" s="308" t="e">
        <f>('User Information'!#REF!)</f>
        <v>#REF!</v>
      </c>
      <c r="C135" s="309" t="e">
        <f>('User Information'!#REF!)</f>
        <v>#REF!</v>
      </c>
      <c r="D135" s="308" t="e">
        <f>('User Information'!#REF!)</f>
        <v>#REF!</v>
      </c>
      <c r="E135" s="308" t="e">
        <f>('User Information'!#REF!)</f>
        <v>#REF!</v>
      </c>
      <c r="F135" s="311" t="e">
        <f>('User Information'!#REF!)</f>
        <v>#REF!</v>
      </c>
      <c r="G135" s="296"/>
      <c r="H135" s="296"/>
      <c r="I135" s="296"/>
      <c r="J135" s="296"/>
    </row>
    <row r="136" spans="1:10" ht="26.25" customHeight="1">
      <c r="A136" s="312" t="e">
        <f>CONCATENATE('User Information'!#REF!,'User Information'!#REF!,'User Information'!#REF!)</f>
        <v>#REF!</v>
      </c>
      <c r="B136" s="308" t="e">
        <f>('User Information'!#REF!)</f>
        <v>#REF!</v>
      </c>
      <c r="C136" s="309" t="e">
        <f>('User Information'!#REF!)</f>
        <v>#REF!</v>
      </c>
      <c r="D136" s="308" t="e">
        <f>('User Information'!#REF!)</f>
        <v>#REF!</v>
      </c>
      <c r="E136" s="308" t="e">
        <f>('User Information'!#REF!)</f>
        <v>#REF!</v>
      </c>
      <c r="F136" s="311" t="e">
        <f>('User Information'!#REF!)</f>
        <v>#REF!</v>
      </c>
      <c r="G136" s="296"/>
      <c r="H136" s="296"/>
      <c r="I136" s="296"/>
      <c r="J136" s="296"/>
    </row>
    <row r="137" spans="1:10" ht="26.25" customHeight="1">
      <c r="A137" s="312" t="e">
        <f>CONCATENATE('User Information'!#REF!,'User Information'!#REF!,'User Information'!#REF!)</f>
        <v>#REF!</v>
      </c>
      <c r="B137" s="308" t="e">
        <f>('User Information'!#REF!)</f>
        <v>#REF!</v>
      </c>
      <c r="C137" s="309" t="e">
        <f>('User Information'!#REF!)</f>
        <v>#REF!</v>
      </c>
      <c r="D137" s="308" t="e">
        <f>('User Information'!#REF!)</f>
        <v>#REF!</v>
      </c>
      <c r="E137" s="308" t="e">
        <f>('User Information'!#REF!)</f>
        <v>#REF!</v>
      </c>
      <c r="F137" s="311" t="e">
        <f>('User Information'!#REF!)</f>
        <v>#REF!</v>
      </c>
      <c r="G137" s="296"/>
      <c r="H137" s="296"/>
      <c r="I137" s="296"/>
      <c r="J137" s="296"/>
    </row>
    <row r="138" spans="1:10" ht="26.25" customHeight="1">
      <c r="A138" s="312" t="e">
        <f>CONCATENATE('User Information'!#REF!,'User Information'!#REF!,'User Information'!#REF!)</f>
        <v>#REF!</v>
      </c>
      <c r="B138" s="308" t="e">
        <f>('User Information'!#REF!)</f>
        <v>#REF!</v>
      </c>
      <c r="C138" s="309" t="e">
        <f>('User Information'!#REF!)</f>
        <v>#REF!</v>
      </c>
      <c r="D138" s="308" t="e">
        <f>('User Information'!#REF!)</f>
        <v>#REF!</v>
      </c>
      <c r="E138" s="308" t="e">
        <f>('User Information'!#REF!)</f>
        <v>#REF!</v>
      </c>
      <c r="F138" s="311" t="e">
        <f>('User Information'!#REF!)</f>
        <v>#REF!</v>
      </c>
      <c r="G138" s="296"/>
      <c r="H138" s="296"/>
      <c r="I138" s="296"/>
      <c r="J138" s="296"/>
    </row>
    <row r="139" spans="1:10" ht="26.25" customHeight="1">
      <c r="A139" s="312" t="e">
        <f>CONCATENATE('User Information'!#REF!,'User Information'!#REF!,'User Information'!#REF!)</f>
        <v>#REF!</v>
      </c>
      <c r="B139" s="308" t="e">
        <f>('User Information'!#REF!)</f>
        <v>#REF!</v>
      </c>
      <c r="C139" s="309" t="e">
        <f>('User Information'!#REF!)</f>
        <v>#REF!</v>
      </c>
      <c r="D139" s="308" t="e">
        <f>('User Information'!#REF!)</f>
        <v>#REF!</v>
      </c>
      <c r="E139" s="308" t="e">
        <f>('User Information'!#REF!)</f>
        <v>#REF!</v>
      </c>
      <c r="F139" s="311" t="e">
        <f>('User Information'!#REF!)</f>
        <v>#REF!</v>
      </c>
      <c r="G139" s="296"/>
      <c r="H139" s="296"/>
      <c r="I139" s="296"/>
      <c r="J139" s="296"/>
    </row>
    <row r="140" spans="1:10" ht="26.25" customHeight="1">
      <c r="A140" s="312" t="e">
        <f>CONCATENATE('User Information'!#REF!,'User Information'!#REF!,'User Information'!#REF!)</f>
        <v>#REF!</v>
      </c>
      <c r="B140" s="308" t="e">
        <f>('User Information'!#REF!)</f>
        <v>#REF!</v>
      </c>
      <c r="C140" s="309" t="e">
        <f>('User Information'!#REF!)</f>
        <v>#REF!</v>
      </c>
      <c r="D140" s="308" t="e">
        <f>('User Information'!#REF!)</f>
        <v>#REF!</v>
      </c>
      <c r="E140" s="308" t="e">
        <f>('User Information'!#REF!)</f>
        <v>#REF!</v>
      </c>
      <c r="F140" s="311" t="e">
        <f>('User Information'!#REF!)</f>
        <v>#REF!</v>
      </c>
      <c r="G140" s="296"/>
      <c r="H140" s="296"/>
      <c r="I140" s="296"/>
      <c r="J140" s="296"/>
    </row>
    <row r="141" spans="1:10" ht="26.25" customHeight="1">
      <c r="A141" s="312" t="e">
        <f>CONCATENATE('User Information'!#REF!,'User Information'!#REF!,'User Information'!#REF!)</f>
        <v>#REF!</v>
      </c>
      <c r="B141" s="308" t="e">
        <f>('User Information'!#REF!)</f>
        <v>#REF!</v>
      </c>
      <c r="C141" s="309" t="e">
        <f>('User Information'!#REF!)</f>
        <v>#REF!</v>
      </c>
      <c r="D141" s="308" t="e">
        <f>('User Information'!#REF!)</f>
        <v>#REF!</v>
      </c>
      <c r="E141" s="308" t="e">
        <f>('User Information'!#REF!)</f>
        <v>#REF!</v>
      </c>
      <c r="F141" s="311" t="e">
        <f>('User Information'!#REF!)</f>
        <v>#REF!</v>
      </c>
      <c r="G141" s="296"/>
      <c r="H141" s="296"/>
      <c r="I141" s="296"/>
      <c r="J141" s="296"/>
    </row>
    <row r="142" spans="1:10" ht="26.25" customHeight="1">
      <c r="A142" s="312" t="e">
        <f>CONCATENATE('User Information'!#REF!,'User Information'!#REF!,'User Information'!#REF!)</f>
        <v>#REF!</v>
      </c>
      <c r="B142" s="308" t="e">
        <f>('User Information'!#REF!)</f>
        <v>#REF!</v>
      </c>
      <c r="C142" s="309" t="e">
        <f>('User Information'!#REF!)</f>
        <v>#REF!</v>
      </c>
      <c r="D142" s="308" t="e">
        <f>('User Information'!#REF!)</f>
        <v>#REF!</v>
      </c>
      <c r="E142" s="308" t="e">
        <f>('User Information'!#REF!)</f>
        <v>#REF!</v>
      </c>
      <c r="F142" s="311" t="e">
        <f>('User Information'!#REF!)</f>
        <v>#REF!</v>
      </c>
      <c r="G142" s="296"/>
      <c r="H142" s="296"/>
      <c r="I142" s="296"/>
      <c r="J142" s="296"/>
    </row>
    <row r="143" spans="1:10" ht="26.25" customHeight="1">
      <c r="A143" s="312" t="e">
        <f>CONCATENATE('User Information'!#REF!,'User Information'!#REF!,'User Information'!#REF!)</f>
        <v>#REF!</v>
      </c>
      <c r="B143" s="308" t="e">
        <f>('User Information'!#REF!)</f>
        <v>#REF!</v>
      </c>
      <c r="C143" s="309" t="e">
        <f>('User Information'!#REF!)</f>
        <v>#REF!</v>
      </c>
      <c r="D143" s="308" t="e">
        <f>('User Information'!#REF!)</f>
        <v>#REF!</v>
      </c>
      <c r="E143" s="308" t="e">
        <f>('User Information'!#REF!)</f>
        <v>#REF!</v>
      </c>
      <c r="F143" s="311" t="e">
        <f>('User Information'!#REF!)</f>
        <v>#REF!</v>
      </c>
      <c r="G143" s="296"/>
      <c r="H143" s="296"/>
      <c r="I143" s="296"/>
      <c r="J143" s="296"/>
    </row>
    <row r="144" spans="1:10" ht="26.25" customHeight="1">
      <c r="A144" s="312" t="e">
        <f>CONCATENATE('User Information'!#REF!,'User Information'!#REF!,'User Information'!#REF!)</f>
        <v>#REF!</v>
      </c>
      <c r="B144" s="308" t="e">
        <f>('User Information'!#REF!)</f>
        <v>#REF!</v>
      </c>
      <c r="C144" s="309" t="e">
        <f>('User Information'!#REF!)</f>
        <v>#REF!</v>
      </c>
      <c r="D144" s="308" t="e">
        <f>('User Information'!#REF!)</f>
        <v>#REF!</v>
      </c>
      <c r="E144" s="308" t="e">
        <f>('User Information'!#REF!)</f>
        <v>#REF!</v>
      </c>
      <c r="F144" s="311" t="e">
        <f>('User Information'!#REF!)</f>
        <v>#REF!</v>
      </c>
      <c r="G144" s="296"/>
      <c r="H144" s="296"/>
      <c r="I144" s="296"/>
      <c r="J144" s="296"/>
    </row>
    <row r="145" spans="1:10" ht="26.25" customHeight="1">
      <c r="A145" s="312" t="e">
        <f>CONCATENATE('User Information'!#REF!,'User Information'!#REF!,'User Information'!#REF!)</f>
        <v>#REF!</v>
      </c>
      <c r="B145" s="308" t="e">
        <f>('User Information'!#REF!)</f>
        <v>#REF!</v>
      </c>
      <c r="C145" s="309" t="e">
        <f>('User Information'!#REF!)</f>
        <v>#REF!</v>
      </c>
      <c r="D145" s="308" t="e">
        <f>('User Information'!#REF!)</f>
        <v>#REF!</v>
      </c>
      <c r="E145" s="308" t="e">
        <f>('User Information'!#REF!)</f>
        <v>#REF!</v>
      </c>
      <c r="F145" s="311" t="e">
        <f>('User Information'!#REF!)</f>
        <v>#REF!</v>
      </c>
      <c r="G145" s="296"/>
      <c r="H145" s="296"/>
      <c r="I145" s="296"/>
      <c r="J145" s="296"/>
    </row>
    <row r="146" spans="1:10" ht="26.25" customHeight="1">
      <c r="A146" s="312" t="e">
        <f>CONCATENATE('User Information'!#REF!,'User Information'!#REF!,'User Information'!#REF!)</f>
        <v>#REF!</v>
      </c>
      <c r="B146" s="308" t="e">
        <f>('User Information'!#REF!)</f>
        <v>#REF!</v>
      </c>
      <c r="C146" s="309" t="e">
        <f>('User Information'!#REF!)</f>
        <v>#REF!</v>
      </c>
      <c r="D146" s="308" t="e">
        <f>('User Information'!#REF!)</f>
        <v>#REF!</v>
      </c>
      <c r="E146" s="308" t="e">
        <f>('User Information'!#REF!)</f>
        <v>#REF!</v>
      </c>
      <c r="F146" s="311" t="e">
        <f>('User Information'!#REF!)</f>
        <v>#REF!</v>
      </c>
      <c r="G146" s="296"/>
      <c r="H146" s="296"/>
      <c r="I146" s="296"/>
      <c r="J146" s="296"/>
    </row>
    <row r="147" spans="1:10" ht="26.25" customHeight="1">
      <c r="A147" s="312" t="e">
        <f>CONCATENATE('User Information'!#REF!,'User Information'!#REF!,'User Information'!#REF!)</f>
        <v>#REF!</v>
      </c>
      <c r="B147" s="308" t="e">
        <f>('User Information'!#REF!)</f>
        <v>#REF!</v>
      </c>
      <c r="C147" s="309" t="e">
        <f>('User Information'!#REF!)</f>
        <v>#REF!</v>
      </c>
      <c r="D147" s="308" t="e">
        <f>('User Information'!#REF!)</f>
        <v>#REF!</v>
      </c>
      <c r="E147" s="308" t="e">
        <f>('User Information'!#REF!)</f>
        <v>#REF!</v>
      </c>
      <c r="F147" s="311" t="e">
        <f>('User Information'!#REF!)</f>
        <v>#REF!</v>
      </c>
      <c r="G147" s="296"/>
      <c r="H147" s="296"/>
      <c r="I147" s="296"/>
      <c r="J147" s="296"/>
    </row>
    <row r="148" spans="1:10" ht="26.25" customHeight="1">
      <c r="A148" s="312" t="e">
        <f>CONCATENATE('User Information'!#REF!,'User Information'!#REF!,'User Information'!#REF!)</f>
        <v>#REF!</v>
      </c>
      <c r="B148" s="308" t="e">
        <f>('User Information'!#REF!)</f>
        <v>#REF!</v>
      </c>
      <c r="C148" s="309" t="e">
        <f>('User Information'!#REF!)</f>
        <v>#REF!</v>
      </c>
      <c r="D148" s="308" t="e">
        <f>('User Information'!#REF!)</f>
        <v>#REF!</v>
      </c>
      <c r="E148" s="308" t="e">
        <f>('User Information'!#REF!)</f>
        <v>#REF!</v>
      </c>
      <c r="F148" s="311" t="e">
        <f>('User Information'!#REF!)</f>
        <v>#REF!</v>
      </c>
      <c r="G148" s="296"/>
      <c r="H148" s="296"/>
      <c r="I148" s="296"/>
      <c r="J148" s="296"/>
    </row>
    <row r="149" spans="1:10" ht="26.25" customHeight="1">
      <c r="A149" s="312" t="e">
        <f>CONCATENATE('User Information'!#REF!,'User Information'!#REF!,'User Information'!#REF!)</f>
        <v>#REF!</v>
      </c>
      <c r="B149" s="308" t="e">
        <f>('User Information'!#REF!)</f>
        <v>#REF!</v>
      </c>
      <c r="C149" s="309" t="e">
        <f>('User Information'!#REF!)</f>
        <v>#REF!</v>
      </c>
      <c r="D149" s="308" t="e">
        <f>('User Information'!#REF!)</f>
        <v>#REF!</v>
      </c>
      <c r="E149" s="308" t="e">
        <f>('User Information'!#REF!)</f>
        <v>#REF!</v>
      </c>
      <c r="F149" s="311" t="e">
        <f>('User Information'!#REF!)</f>
        <v>#REF!</v>
      </c>
      <c r="G149" s="296"/>
      <c r="H149" s="296"/>
      <c r="I149" s="296"/>
      <c r="J149" s="296"/>
    </row>
    <row r="150" spans="1:10" ht="26.25" customHeight="1">
      <c r="A150" s="312" t="e">
        <f>CONCATENATE('User Information'!#REF!,'User Information'!#REF!,'User Information'!#REF!)</f>
        <v>#REF!</v>
      </c>
      <c r="B150" s="308" t="e">
        <f>('User Information'!#REF!)</f>
        <v>#REF!</v>
      </c>
      <c r="C150" s="309" t="e">
        <f>('User Information'!#REF!)</f>
        <v>#REF!</v>
      </c>
      <c r="D150" s="308" t="e">
        <f>('User Information'!#REF!)</f>
        <v>#REF!</v>
      </c>
      <c r="E150" s="308" t="e">
        <f>('User Information'!#REF!)</f>
        <v>#REF!</v>
      </c>
      <c r="F150" s="311" t="e">
        <f>('User Information'!#REF!)</f>
        <v>#REF!</v>
      </c>
      <c r="G150" s="296"/>
      <c r="H150" s="296"/>
      <c r="I150" s="296"/>
      <c r="J150" s="296"/>
    </row>
    <row r="151" spans="1:10" ht="26.25" customHeight="1">
      <c r="A151" s="312" t="e">
        <f>CONCATENATE('User Information'!#REF!,'User Information'!#REF!,'User Information'!#REF!)</f>
        <v>#REF!</v>
      </c>
      <c r="B151" s="308" t="e">
        <f>('User Information'!#REF!)</f>
        <v>#REF!</v>
      </c>
      <c r="C151" s="309" t="e">
        <f>('User Information'!#REF!)</f>
        <v>#REF!</v>
      </c>
      <c r="D151" s="308" t="e">
        <f>('User Information'!#REF!)</f>
        <v>#REF!</v>
      </c>
      <c r="E151" s="308" t="e">
        <f>('User Information'!#REF!)</f>
        <v>#REF!</v>
      </c>
      <c r="F151" s="311" t="e">
        <f>('User Information'!#REF!)</f>
        <v>#REF!</v>
      </c>
      <c r="G151" s="296"/>
      <c r="H151" s="296"/>
      <c r="I151" s="296"/>
      <c r="J151" s="296"/>
    </row>
    <row r="152" spans="1:10" ht="26.25" customHeight="1">
      <c r="A152" s="312" t="e">
        <f>CONCATENATE('User Information'!#REF!,'User Information'!#REF!,'User Information'!#REF!)</f>
        <v>#REF!</v>
      </c>
      <c r="B152" s="308" t="e">
        <f>('User Information'!#REF!)</f>
        <v>#REF!</v>
      </c>
      <c r="C152" s="309" t="e">
        <f>('User Information'!#REF!)</f>
        <v>#REF!</v>
      </c>
      <c r="D152" s="308" t="e">
        <f>('User Information'!#REF!)</f>
        <v>#REF!</v>
      </c>
      <c r="E152" s="308" t="e">
        <f>('User Information'!#REF!)</f>
        <v>#REF!</v>
      </c>
      <c r="F152" s="311" t="e">
        <f>('User Information'!#REF!)</f>
        <v>#REF!</v>
      </c>
      <c r="G152" s="296"/>
      <c r="H152" s="296"/>
      <c r="I152" s="296"/>
      <c r="J152" s="296"/>
    </row>
    <row r="153" spans="1:10" ht="26.25" customHeight="1">
      <c r="A153" s="312" t="e">
        <f>CONCATENATE('User Information'!#REF!,'User Information'!#REF!,'User Information'!#REF!)</f>
        <v>#REF!</v>
      </c>
      <c r="B153" s="308" t="e">
        <f>('User Information'!#REF!)</f>
        <v>#REF!</v>
      </c>
      <c r="C153" s="309" t="e">
        <f>('User Information'!#REF!)</f>
        <v>#REF!</v>
      </c>
      <c r="D153" s="308" t="e">
        <f>('User Information'!#REF!)</f>
        <v>#REF!</v>
      </c>
      <c r="E153" s="308" t="e">
        <f>('User Information'!#REF!)</f>
        <v>#REF!</v>
      </c>
      <c r="F153" s="311" t="e">
        <f>('User Information'!#REF!)</f>
        <v>#REF!</v>
      </c>
      <c r="G153" s="296"/>
      <c r="H153" s="296"/>
      <c r="I153" s="296"/>
      <c r="J153" s="296"/>
    </row>
    <row r="154" spans="1:10" ht="26.25" customHeight="1">
      <c r="A154" s="312" t="e">
        <f>CONCATENATE('User Information'!#REF!,'User Information'!#REF!,'User Information'!#REF!)</f>
        <v>#REF!</v>
      </c>
      <c r="B154" s="308" t="e">
        <f>('User Information'!#REF!)</f>
        <v>#REF!</v>
      </c>
      <c r="C154" s="309" t="e">
        <f>('User Information'!#REF!)</f>
        <v>#REF!</v>
      </c>
      <c r="D154" s="308" t="e">
        <f>('User Information'!#REF!)</f>
        <v>#REF!</v>
      </c>
      <c r="E154" s="308" t="e">
        <f>('User Information'!#REF!)</f>
        <v>#REF!</v>
      </c>
      <c r="F154" s="311" t="e">
        <f>('User Information'!#REF!)</f>
        <v>#REF!</v>
      </c>
      <c r="G154" s="296"/>
      <c r="H154" s="296"/>
      <c r="I154" s="296"/>
      <c r="J154" s="296"/>
    </row>
    <row r="155" spans="1:10" ht="26.25" customHeight="1">
      <c r="A155" s="312" t="e">
        <f>CONCATENATE('User Information'!#REF!,'User Information'!#REF!,'User Information'!#REF!)</f>
        <v>#REF!</v>
      </c>
      <c r="B155" s="308" t="e">
        <f>('User Information'!#REF!)</f>
        <v>#REF!</v>
      </c>
      <c r="C155" s="309" t="e">
        <f>('User Information'!#REF!)</f>
        <v>#REF!</v>
      </c>
      <c r="D155" s="308" t="e">
        <f>('User Information'!#REF!)</f>
        <v>#REF!</v>
      </c>
      <c r="E155" s="308" t="e">
        <f>('User Information'!#REF!)</f>
        <v>#REF!</v>
      </c>
      <c r="F155" s="311" t="e">
        <f>('User Information'!#REF!)</f>
        <v>#REF!</v>
      </c>
      <c r="G155" s="296"/>
      <c r="H155" s="296"/>
      <c r="I155" s="296"/>
      <c r="J155" s="296"/>
    </row>
    <row r="156" spans="1:10" ht="26.25" customHeight="1">
      <c r="A156" s="312" t="e">
        <f>CONCATENATE('User Information'!#REF!,'User Information'!#REF!,'User Information'!#REF!)</f>
        <v>#REF!</v>
      </c>
      <c r="B156" s="308" t="e">
        <f>('User Information'!#REF!)</f>
        <v>#REF!</v>
      </c>
      <c r="C156" s="309" t="e">
        <f>('User Information'!#REF!)</f>
        <v>#REF!</v>
      </c>
      <c r="D156" s="308" t="e">
        <f>('User Information'!#REF!)</f>
        <v>#REF!</v>
      </c>
      <c r="E156" s="308" t="e">
        <f>('User Information'!#REF!)</f>
        <v>#REF!</v>
      </c>
      <c r="F156" s="311" t="e">
        <f>('User Information'!#REF!)</f>
        <v>#REF!</v>
      </c>
      <c r="G156" s="296"/>
      <c r="H156" s="296"/>
      <c r="I156" s="296"/>
      <c r="J156" s="296"/>
    </row>
    <row r="157" spans="1:10" ht="26.25" customHeight="1">
      <c r="A157" s="312" t="e">
        <f>CONCATENATE('User Information'!#REF!,'User Information'!#REF!,'User Information'!#REF!)</f>
        <v>#REF!</v>
      </c>
      <c r="B157" s="308" t="e">
        <f>('User Information'!#REF!)</f>
        <v>#REF!</v>
      </c>
      <c r="C157" s="309" t="e">
        <f>('User Information'!#REF!)</f>
        <v>#REF!</v>
      </c>
      <c r="D157" s="308" t="e">
        <f>('User Information'!#REF!)</f>
        <v>#REF!</v>
      </c>
      <c r="E157" s="308" t="e">
        <f>('User Information'!#REF!)</f>
        <v>#REF!</v>
      </c>
      <c r="F157" s="311" t="e">
        <f>('User Information'!#REF!)</f>
        <v>#REF!</v>
      </c>
      <c r="G157" s="296"/>
      <c r="H157" s="296"/>
      <c r="I157" s="296"/>
      <c r="J157" s="296"/>
    </row>
    <row r="158" spans="1:10" ht="26.25" customHeight="1">
      <c r="A158" s="312" t="e">
        <f>CONCATENATE('User Information'!#REF!,'User Information'!#REF!,'User Information'!#REF!)</f>
        <v>#REF!</v>
      </c>
      <c r="B158" s="308" t="e">
        <f>('User Information'!#REF!)</f>
        <v>#REF!</v>
      </c>
      <c r="C158" s="309" t="e">
        <f>('User Information'!#REF!)</f>
        <v>#REF!</v>
      </c>
      <c r="D158" s="308" t="e">
        <f>('User Information'!#REF!)</f>
        <v>#REF!</v>
      </c>
      <c r="E158" s="308" t="e">
        <f>('User Information'!#REF!)</f>
        <v>#REF!</v>
      </c>
      <c r="F158" s="311" t="e">
        <f>('User Information'!#REF!)</f>
        <v>#REF!</v>
      </c>
      <c r="G158" s="296"/>
      <c r="H158" s="296"/>
      <c r="I158" s="296"/>
      <c r="J158" s="296"/>
    </row>
    <row r="159" spans="1:10" ht="26.25" customHeight="1">
      <c r="A159" s="312" t="e">
        <f>CONCATENATE('User Information'!#REF!,'User Information'!#REF!,'User Information'!#REF!)</f>
        <v>#REF!</v>
      </c>
      <c r="B159" s="308" t="e">
        <f>('User Information'!#REF!)</f>
        <v>#REF!</v>
      </c>
      <c r="C159" s="309" t="e">
        <f>('User Information'!#REF!)</f>
        <v>#REF!</v>
      </c>
      <c r="D159" s="308" t="e">
        <f>('User Information'!#REF!)</f>
        <v>#REF!</v>
      </c>
      <c r="E159" s="308" t="e">
        <f>('User Information'!#REF!)</f>
        <v>#REF!</v>
      </c>
      <c r="F159" s="311" t="e">
        <f>('User Information'!#REF!)</f>
        <v>#REF!</v>
      </c>
      <c r="G159" s="296"/>
      <c r="H159" s="296"/>
      <c r="I159" s="296"/>
      <c r="J159" s="296"/>
    </row>
    <row r="160" spans="1:10" ht="26.25" customHeight="1">
      <c r="A160" s="312" t="e">
        <f>CONCATENATE('User Information'!#REF!,'User Information'!#REF!,'User Information'!#REF!)</f>
        <v>#REF!</v>
      </c>
      <c r="B160" s="308" t="e">
        <f>('User Information'!#REF!)</f>
        <v>#REF!</v>
      </c>
      <c r="C160" s="309" t="e">
        <f>('User Information'!#REF!)</f>
        <v>#REF!</v>
      </c>
      <c r="D160" s="308" t="e">
        <f>('User Information'!#REF!)</f>
        <v>#REF!</v>
      </c>
      <c r="E160" s="308" t="e">
        <f>('User Information'!#REF!)</f>
        <v>#REF!</v>
      </c>
      <c r="F160" s="311" t="e">
        <f>('User Information'!#REF!)</f>
        <v>#REF!</v>
      </c>
      <c r="G160" s="296"/>
      <c r="H160" s="296"/>
      <c r="I160" s="296"/>
      <c r="J160" s="296"/>
    </row>
    <row r="161" spans="1:10" ht="26.25" customHeight="1">
      <c r="A161" s="312" t="e">
        <f>CONCATENATE('User Information'!#REF!,'User Information'!#REF!,'User Information'!#REF!)</f>
        <v>#REF!</v>
      </c>
      <c r="B161" s="308" t="e">
        <f>('User Information'!#REF!)</f>
        <v>#REF!</v>
      </c>
      <c r="C161" s="309" t="e">
        <f>('User Information'!#REF!)</f>
        <v>#REF!</v>
      </c>
      <c r="D161" s="308" t="e">
        <f>('User Information'!#REF!)</f>
        <v>#REF!</v>
      </c>
      <c r="E161" s="308" t="e">
        <f>('User Information'!#REF!)</f>
        <v>#REF!</v>
      </c>
      <c r="F161" s="311" t="e">
        <f>('User Information'!#REF!)</f>
        <v>#REF!</v>
      </c>
      <c r="G161" s="296"/>
      <c r="H161" s="296"/>
      <c r="I161" s="296"/>
      <c r="J161" s="296"/>
    </row>
    <row r="162" spans="1:10" ht="26.25" customHeight="1">
      <c r="A162" s="312" t="e">
        <f>CONCATENATE('User Information'!#REF!,'User Information'!#REF!,'User Information'!#REF!)</f>
        <v>#REF!</v>
      </c>
      <c r="B162" s="308" t="e">
        <f>('User Information'!#REF!)</f>
        <v>#REF!</v>
      </c>
      <c r="C162" s="309" t="e">
        <f>('User Information'!#REF!)</f>
        <v>#REF!</v>
      </c>
      <c r="D162" s="308" t="e">
        <f>('User Information'!#REF!)</f>
        <v>#REF!</v>
      </c>
      <c r="E162" s="308" t="e">
        <f>('User Information'!#REF!)</f>
        <v>#REF!</v>
      </c>
      <c r="F162" s="311" t="e">
        <f>('User Information'!#REF!)</f>
        <v>#REF!</v>
      </c>
      <c r="G162" s="296"/>
      <c r="H162" s="296"/>
      <c r="I162" s="296"/>
      <c r="J162" s="296"/>
    </row>
    <row r="163" spans="1:10" ht="26.25" customHeight="1">
      <c r="A163" s="312" t="e">
        <f>CONCATENATE('User Information'!#REF!,'User Information'!#REF!,'User Information'!#REF!)</f>
        <v>#REF!</v>
      </c>
      <c r="B163" s="308" t="e">
        <f>('User Information'!#REF!)</f>
        <v>#REF!</v>
      </c>
      <c r="C163" s="309" t="e">
        <f>('User Information'!#REF!)</f>
        <v>#REF!</v>
      </c>
      <c r="D163" s="308" t="e">
        <f>('User Information'!#REF!)</f>
        <v>#REF!</v>
      </c>
      <c r="E163" s="308" t="e">
        <f>('User Information'!#REF!)</f>
        <v>#REF!</v>
      </c>
      <c r="F163" s="311" t="e">
        <f>('User Information'!#REF!)</f>
        <v>#REF!</v>
      </c>
      <c r="G163" s="296"/>
      <c r="H163" s="296"/>
      <c r="I163" s="296"/>
      <c r="J163" s="296"/>
    </row>
    <row r="164" spans="1:10" ht="26.25" customHeight="1">
      <c r="A164" s="312" t="e">
        <f>CONCATENATE('User Information'!#REF!,'User Information'!#REF!,'User Information'!#REF!)</f>
        <v>#REF!</v>
      </c>
      <c r="B164" s="308" t="e">
        <f>('User Information'!#REF!)</f>
        <v>#REF!</v>
      </c>
      <c r="C164" s="309" t="e">
        <f>('User Information'!#REF!)</f>
        <v>#REF!</v>
      </c>
      <c r="D164" s="308" t="e">
        <f>('User Information'!#REF!)</f>
        <v>#REF!</v>
      </c>
      <c r="E164" s="308" t="e">
        <f>('User Information'!#REF!)</f>
        <v>#REF!</v>
      </c>
      <c r="F164" s="311" t="e">
        <f>('User Information'!#REF!)</f>
        <v>#REF!</v>
      </c>
      <c r="G164" s="296"/>
      <c r="H164" s="296"/>
      <c r="I164" s="296"/>
      <c r="J164" s="296"/>
    </row>
    <row r="165" spans="1:10" ht="26.25" customHeight="1">
      <c r="A165" s="312" t="e">
        <f>CONCATENATE('User Information'!#REF!,'User Information'!#REF!,'User Information'!#REF!)</f>
        <v>#REF!</v>
      </c>
      <c r="B165" s="308" t="e">
        <f>('User Information'!#REF!)</f>
        <v>#REF!</v>
      </c>
      <c r="C165" s="309" t="e">
        <f>('User Information'!#REF!)</f>
        <v>#REF!</v>
      </c>
      <c r="D165" s="308" t="e">
        <f>('User Information'!#REF!)</f>
        <v>#REF!</v>
      </c>
      <c r="E165" s="308" t="e">
        <f>('User Information'!#REF!)</f>
        <v>#REF!</v>
      </c>
      <c r="F165" s="311" t="e">
        <f>('User Information'!#REF!)</f>
        <v>#REF!</v>
      </c>
      <c r="G165" s="296"/>
      <c r="H165" s="296"/>
      <c r="I165" s="296"/>
      <c r="J165" s="296"/>
    </row>
    <row r="166" spans="1:10" ht="26.25" customHeight="1">
      <c r="A166" s="312" t="e">
        <f>CONCATENATE('User Information'!#REF!,'User Information'!#REF!,'User Information'!#REF!)</f>
        <v>#REF!</v>
      </c>
      <c r="B166" s="308" t="e">
        <f>('User Information'!#REF!)</f>
        <v>#REF!</v>
      </c>
      <c r="C166" s="309" t="e">
        <f>('User Information'!#REF!)</f>
        <v>#REF!</v>
      </c>
      <c r="D166" s="308" t="e">
        <f>('User Information'!#REF!)</f>
        <v>#REF!</v>
      </c>
      <c r="E166" s="308" t="e">
        <f>('User Information'!#REF!)</f>
        <v>#REF!</v>
      </c>
      <c r="F166" s="311" t="e">
        <f>('User Information'!#REF!)</f>
        <v>#REF!</v>
      </c>
      <c r="G166" s="296"/>
      <c r="H166" s="296"/>
      <c r="I166" s="296"/>
      <c r="J166" s="296"/>
    </row>
    <row r="167" spans="1:10" ht="26.25" customHeight="1">
      <c r="A167" s="312" t="e">
        <f>CONCATENATE('User Information'!#REF!,'User Information'!#REF!,'User Information'!#REF!)</f>
        <v>#REF!</v>
      </c>
      <c r="B167" s="308" t="e">
        <f>('User Information'!#REF!)</f>
        <v>#REF!</v>
      </c>
      <c r="C167" s="309" t="e">
        <f>('User Information'!#REF!)</f>
        <v>#REF!</v>
      </c>
      <c r="D167" s="308" t="e">
        <f>('User Information'!#REF!)</f>
        <v>#REF!</v>
      </c>
      <c r="E167" s="308" t="e">
        <f>('User Information'!#REF!)</f>
        <v>#REF!</v>
      </c>
      <c r="F167" s="311" t="e">
        <f>('User Information'!#REF!)</f>
        <v>#REF!</v>
      </c>
      <c r="G167" s="296"/>
      <c r="H167" s="296"/>
      <c r="I167" s="296"/>
      <c r="J167" s="296"/>
    </row>
    <row r="168" spans="1:10" ht="26.25" customHeight="1">
      <c r="A168" s="312" t="e">
        <f>CONCATENATE('User Information'!#REF!,'User Information'!#REF!,'User Information'!#REF!)</f>
        <v>#REF!</v>
      </c>
      <c r="B168" s="308" t="e">
        <f>('User Information'!#REF!)</f>
        <v>#REF!</v>
      </c>
      <c r="C168" s="309" t="e">
        <f>('User Information'!#REF!)</f>
        <v>#REF!</v>
      </c>
      <c r="D168" s="308" t="e">
        <f>('User Information'!#REF!)</f>
        <v>#REF!</v>
      </c>
      <c r="E168" s="308" t="e">
        <f>('User Information'!#REF!)</f>
        <v>#REF!</v>
      </c>
      <c r="F168" s="311" t="e">
        <f>('User Information'!#REF!)</f>
        <v>#REF!</v>
      </c>
      <c r="G168" s="296"/>
      <c r="H168" s="296"/>
      <c r="I168" s="296"/>
      <c r="J168" s="296"/>
    </row>
    <row r="169" spans="1:10" ht="26.25" customHeight="1">
      <c r="A169" s="312" t="e">
        <f>CONCATENATE('User Information'!#REF!,'User Information'!#REF!,'User Information'!#REF!)</f>
        <v>#REF!</v>
      </c>
      <c r="B169" s="308" t="e">
        <f>('User Information'!#REF!)</f>
        <v>#REF!</v>
      </c>
      <c r="C169" s="309" t="e">
        <f>('User Information'!#REF!)</f>
        <v>#REF!</v>
      </c>
      <c r="D169" s="308" t="e">
        <f>('User Information'!#REF!)</f>
        <v>#REF!</v>
      </c>
      <c r="E169" s="308" t="e">
        <f>('User Information'!#REF!)</f>
        <v>#REF!</v>
      </c>
      <c r="F169" s="311" t="e">
        <f>('User Information'!#REF!)</f>
        <v>#REF!</v>
      </c>
      <c r="G169" s="296"/>
      <c r="H169" s="296"/>
      <c r="I169" s="296"/>
      <c r="J169" s="296"/>
    </row>
    <row r="170" spans="1:10" ht="26.25" customHeight="1">
      <c r="A170" s="312" t="e">
        <f>CONCATENATE('User Information'!#REF!,'User Information'!#REF!,'User Information'!#REF!)</f>
        <v>#REF!</v>
      </c>
      <c r="B170" s="308" t="e">
        <f>('User Information'!#REF!)</f>
        <v>#REF!</v>
      </c>
      <c r="C170" s="309" t="e">
        <f>('User Information'!#REF!)</f>
        <v>#REF!</v>
      </c>
      <c r="D170" s="308" t="e">
        <f>('User Information'!#REF!)</f>
        <v>#REF!</v>
      </c>
      <c r="E170" s="308" t="e">
        <f>('User Information'!#REF!)</f>
        <v>#REF!</v>
      </c>
      <c r="F170" s="311" t="e">
        <f>('User Information'!#REF!)</f>
        <v>#REF!</v>
      </c>
      <c r="G170" s="296"/>
      <c r="H170" s="296"/>
      <c r="I170" s="296"/>
      <c r="J170" s="296"/>
    </row>
    <row r="171" spans="1:10" ht="26.25" customHeight="1">
      <c r="A171" s="312" t="e">
        <f>CONCATENATE('User Information'!#REF!,'User Information'!#REF!,'User Information'!#REF!)</f>
        <v>#REF!</v>
      </c>
      <c r="B171" s="308" t="e">
        <f>('User Information'!#REF!)</f>
        <v>#REF!</v>
      </c>
      <c r="C171" s="309" t="e">
        <f>('User Information'!#REF!)</f>
        <v>#REF!</v>
      </c>
      <c r="D171" s="308" t="e">
        <f>('User Information'!#REF!)</f>
        <v>#REF!</v>
      </c>
      <c r="E171" s="308" t="e">
        <f>('User Information'!#REF!)</f>
        <v>#REF!</v>
      </c>
      <c r="F171" s="311" t="e">
        <f>('User Information'!#REF!)</f>
        <v>#REF!</v>
      </c>
      <c r="G171" s="296"/>
      <c r="H171" s="296"/>
      <c r="I171" s="296"/>
      <c r="J171" s="296"/>
    </row>
    <row r="172" spans="1:10" ht="26.25" customHeight="1">
      <c r="A172" s="312" t="e">
        <f>CONCATENATE('User Information'!#REF!,'User Information'!#REF!,'User Information'!#REF!)</f>
        <v>#REF!</v>
      </c>
      <c r="B172" s="308" t="e">
        <f>('User Information'!#REF!)</f>
        <v>#REF!</v>
      </c>
      <c r="C172" s="309" t="e">
        <f>('User Information'!#REF!)</f>
        <v>#REF!</v>
      </c>
      <c r="D172" s="308" t="e">
        <f>('User Information'!#REF!)</f>
        <v>#REF!</v>
      </c>
      <c r="E172" s="308" t="e">
        <f>('User Information'!#REF!)</f>
        <v>#REF!</v>
      </c>
      <c r="F172" s="311" t="e">
        <f>('User Information'!#REF!)</f>
        <v>#REF!</v>
      </c>
      <c r="G172" s="296"/>
      <c r="H172" s="296"/>
      <c r="I172" s="296"/>
      <c r="J172" s="296"/>
    </row>
    <row r="173" spans="1:10" ht="26.25" customHeight="1">
      <c r="A173" s="312" t="e">
        <f>CONCATENATE('User Information'!#REF!,'User Information'!#REF!,'User Information'!#REF!)</f>
        <v>#REF!</v>
      </c>
      <c r="B173" s="308" t="e">
        <f>('User Information'!#REF!)</f>
        <v>#REF!</v>
      </c>
      <c r="C173" s="309" t="e">
        <f>('User Information'!#REF!)</f>
        <v>#REF!</v>
      </c>
      <c r="D173" s="308" t="e">
        <f>('User Information'!#REF!)</f>
        <v>#REF!</v>
      </c>
      <c r="E173" s="308" t="e">
        <f>('User Information'!#REF!)</f>
        <v>#REF!</v>
      </c>
      <c r="F173" s="311" t="e">
        <f>('User Information'!#REF!)</f>
        <v>#REF!</v>
      </c>
      <c r="G173" s="296"/>
      <c r="H173" s="296"/>
      <c r="I173" s="296"/>
      <c r="J173" s="296"/>
    </row>
    <row r="174" spans="1:10" ht="26.25" customHeight="1">
      <c r="A174" s="312" t="e">
        <f>CONCATENATE('User Information'!#REF!,'User Information'!#REF!,'User Information'!#REF!)</f>
        <v>#REF!</v>
      </c>
      <c r="B174" s="308" t="e">
        <f>('User Information'!#REF!)</f>
        <v>#REF!</v>
      </c>
      <c r="C174" s="309" t="e">
        <f>('User Information'!#REF!)</f>
        <v>#REF!</v>
      </c>
      <c r="D174" s="308" t="e">
        <f>('User Information'!#REF!)</f>
        <v>#REF!</v>
      </c>
      <c r="E174" s="308" t="e">
        <f>('User Information'!#REF!)</f>
        <v>#REF!</v>
      </c>
      <c r="F174" s="311" t="e">
        <f>('User Information'!#REF!)</f>
        <v>#REF!</v>
      </c>
      <c r="G174" s="296"/>
      <c r="H174" s="296"/>
      <c r="I174" s="296"/>
      <c r="J174" s="296"/>
    </row>
    <row r="175" spans="1:10" ht="26.25" customHeight="1">
      <c r="A175" s="312" t="e">
        <f>CONCATENATE('User Information'!#REF!,'User Information'!#REF!,'User Information'!#REF!)</f>
        <v>#REF!</v>
      </c>
      <c r="B175" s="308" t="e">
        <f>('User Information'!#REF!)</f>
        <v>#REF!</v>
      </c>
      <c r="C175" s="309" t="e">
        <f>('User Information'!#REF!)</f>
        <v>#REF!</v>
      </c>
      <c r="D175" s="308" t="e">
        <f>('User Information'!#REF!)</f>
        <v>#REF!</v>
      </c>
      <c r="E175" s="308" t="e">
        <f>('User Information'!#REF!)</f>
        <v>#REF!</v>
      </c>
      <c r="F175" s="311" t="e">
        <f>('User Information'!#REF!)</f>
        <v>#REF!</v>
      </c>
      <c r="G175" s="296"/>
      <c r="H175" s="296"/>
      <c r="I175" s="296"/>
      <c r="J175" s="296"/>
    </row>
    <row r="176" spans="1:10" ht="26.25" customHeight="1">
      <c r="A176" s="312" t="e">
        <f>CONCATENATE('User Information'!#REF!,'User Information'!#REF!,'User Information'!#REF!)</f>
        <v>#REF!</v>
      </c>
      <c r="B176" s="308" t="e">
        <f>('User Information'!#REF!)</f>
        <v>#REF!</v>
      </c>
      <c r="C176" s="309" t="e">
        <f>('User Information'!#REF!)</f>
        <v>#REF!</v>
      </c>
      <c r="D176" s="308" t="e">
        <f>('User Information'!#REF!)</f>
        <v>#REF!</v>
      </c>
      <c r="E176" s="308" t="e">
        <f>('User Information'!#REF!)</f>
        <v>#REF!</v>
      </c>
      <c r="F176" s="311" t="e">
        <f>('User Information'!#REF!)</f>
        <v>#REF!</v>
      </c>
      <c r="G176" s="296"/>
      <c r="H176" s="296"/>
      <c r="I176" s="296"/>
      <c r="J176" s="296"/>
    </row>
    <row r="177" spans="1:10" ht="26.25" customHeight="1">
      <c r="A177" s="312" t="e">
        <f>CONCATENATE('User Information'!#REF!,'User Information'!#REF!,'User Information'!#REF!)</f>
        <v>#REF!</v>
      </c>
      <c r="B177" s="308" t="e">
        <f>('User Information'!#REF!)</f>
        <v>#REF!</v>
      </c>
      <c r="C177" s="309" t="e">
        <f>('User Information'!#REF!)</f>
        <v>#REF!</v>
      </c>
      <c r="D177" s="308" t="e">
        <f>('User Information'!#REF!)</f>
        <v>#REF!</v>
      </c>
      <c r="E177" s="308" t="e">
        <f>('User Information'!#REF!)</f>
        <v>#REF!</v>
      </c>
      <c r="F177" s="311" t="e">
        <f>('User Information'!#REF!)</f>
        <v>#REF!</v>
      </c>
      <c r="G177" s="296"/>
      <c r="H177" s="296"/>
      <c r="I177" s="296"/>
      <c r="J177" s="296"/>
    </row>
    <row r="178" spans="1:10" ht="26.25" customHeight="1">
      <c r="A178" s="312" t="e">
        <f>CONCATENATE('User Information'!#REF!,'User Information'!#REF!,'User Information'!#REF!)</f>
        <v>#REF!</v>
      </c>
      <c r="B178" s="308" t="e">
        <f>('User Information'!#REF!)</f>
        <v>#REF!</v>
      </c>
      <c r="C178" s="309" t="e">
        <f>('User Information'!#REF!)</f>
        <v>#REF!</v>
      </c>
      <c r="D178" s="308" t="e">
        <f>('User Information'!#REF!)</f>
        <v>#REF!</v>
      </c>
      <c r="E178" s="308" t="e">
        <f>('User Information'!#REF!)</f>
        <v>#REF!</v>
      </c>
      <c r="F178" s="311" t="e">
        <f>('User Information'!#REF!)</f>
        <v>#REF!</v>
      </c>
      <c r="G178" s="296"/>
      <c r="H178" s="296"/>
      <c r="I178" s="296"/>
      <c r="J178" s="296"/>
    </row>
    <row r="179" spans="1:10" ht="26.25" customHeight="1">
      <c r="A179" s="312" t="e">
        <f>CONCATENATE('User Information'!#REF!,'User Information'!#REF!,'User Information'!#REF!)</f>
        <v>#REF!</v>
      </c>
      <c r="B179" s="308" t="e">
        <f>('User Information'!#REF!)</f>
        <v>#REF!</v>
      </c>
      <c r="C179" s="309" t="e">
        <f>('User Information'!#REF!)</f>
        <v>#REF!</v>
      </c>
      <c r="D179" s="308" t="e">
        <f>('User Information'!#REF!)</f>
        <v>#REF!</v>
      </c>
      <c r="E179" s="308" t="e">
        <f>('User Information'!#REF!)</f>
        <v>#REF!</v>
      </c>
      <c r="F179" s="311" t="e">
        <f>('User Information'!#REF!)</f>
        <v>#REF!</v>
      </c>
      <c r="G179" s="296"/>
      <c r="H179" s="296"/>
      <c r="I179" s="296"/>
      <c r="J179" s="296"/>
    </row>
    <row r="180" spans="1:10" ht="26.25" customHeight="1">
      <c r="A180" s="312" t="e">
        <f>CONCATENATE('User Information'!#REF!,'User Information'!#REF!,'User Information'!#REF!)</f>
        <v>#REF!</v>
      </c>
      <c r="B180" s="308" t="e">
        <f>('User Information'!#REF!)</f>
        <v>#REF!</v>
      </c>
      <c r="C180" s="309" t="e">
        <f>('User Information'!#REF!)</f>
        <v>#REF!</v>
      </c>
      <c r="D180" s="308" t="e">
        <f>('User Information'!#REF!)</f>
        <v>#REF!</v>
      </c>
      <c r="E180" s="308" t="e">
        <f>('User Information'!#REF!)</f>
        <v>#REF!</v>
      </c>
      <c r="F180" s="311" t="e">
        <f>('User Information'!#REF!)</f>
        <v>#REF!</v>
      </c>
      <c r="G180" s="296"/>
      <c r="H180" s="296"/>
      <c r="I180" s="296"/>
      <c r="J180" s="296"/>
    </row>
    <row r="181" spans="1:10" ht="26.25" customHeight="1">
      <c r="A181" s="312" t="e">
        <f>CONCATENATE('User Information'!#REF!,'User Information'!#REF!,'User Information'!#REF!)</f>
        <v>#REF!</v>
      </c>
      <c r="B181" s="308" t="e">
        <f>('User Information'!#REF!)</f>
        <v>#REF!</v>
      </c>
      <c r="C181" s="309" t="e">
        <f>('User Information'!#REF!)</f>
        <v>#REF!</v>
      </c>
      <c r="D181" s="308" t="e">
        <f>('User Information'!#REF!)</f>
        <v>#REF!</v>
      </c>
      <c r="E181" s="308" t="e">
        <f>('User Information'!#REF!)</f>
        <v>#REF!</v>
      </c>
      <c r="F181" s="311" t="e">
        <f>('User Information'!#REF!)</f>
        <v>#REF!</v>
      </c>
      <c r="G181" s="296"/>
      <c r="H181" s="296"/>
      <c r="I181" s="296"/>
      <c r="J181" s="296"/>
    </row>
    <row r="182" spans="1:10" ht="26.25" customHeight="1">
      <c r="A182" s="312" t="e">
        <f>CONCATENATE('User Information'!#REF!,'User Information'!#REF!,'User Information'!#REF!)</f>
        <v>#REF!</v>
      </c>
      <c r="B182" s="308" t="e">
        <f>('User Information'!#REF!)</f>
        <v>#REF!</v>
      </c>
      <c r="C182" s="309" t="e">
        <f>('User Information'!#REF!)</f>
        <v>#REF!</v>
      </c>
      <c r="D182" s="308" t="e">
        <f>('User Information'!#REF!)</f>
        <v>#REF!</v>
      </c>
      <c r="E182" s="308" t="e">
        <f>('User Information'!#REF!)</f>
        <v>#REF!</v>
      </c>
      <c r="F182" s="311" t="e">
        <f>('User Information'!#REF!)</f>
        <v>#REF!</v>
      </c>
      <c r="G182" s="296"/>
      <c r="H182" s="296"/>
      <c r="I182" s="296"/>
      <c r="J182" s="296"/>
    </row>
    <row r="183" spans="1:10" ht="26.25" customHeight="1">
      <c r="A183" s="312" t="e">
        <f>CONCATENATE('User Information'!#REF!,'User Information'!#REF!,'User Information'!#REF!)</f>
        <v>#REF!</v>
      </c>
      <c r="B183" s="308" t="e">
        <f>('User Information'!#REF!)</f>
        <v>#REF!</v>
      </c>
      <c r="C183" s="309" t="e">
        <f>('User Information'!#REF!)</f>
        <v>#REF!</v>
      </c>
      <c r="D183" s="308" t="e">
        <f>('User Information'!#REF!)</f>
        <v>#REF!</v>
      </c>
      <c r="E183" s="308" t="e">
        <f>('User Information'!#REF!)</f>
        <v>#REF!</v>
      </c>
      <c r="F183" s="311" t="e">
        <f>('User Information'!#REF!)</f>
        <v>#REF!</v>
      </c>
      <c r="G183" s="296"/>
      <c r="H183" s="296"/>
      <c r="I183" s="296"/>
      <c r="J183" s="296"/>
    </row>
    <row r="184" spans="1:10" ht="26.25" customHeight="1">
      <c r="A184" s="312" t="e">
        <f>CONCATENATE('User Information'!#REF!,'User Information'!#REF!,'User Information'!#REF!)</f>
        <v>#REF!</v>
      </c>
      <c r="B184" s="308" t="e">
        <f>('User Information'!#REF!)</f>
        <v>#REF!</v>
      </c>
      <c r="C184" s="309" t="e">
        <f>('User Information'!#REF!)</f>
        <v>#REF!</v>
      </c>
      <c r="D184" s="308" t="e">
        <f>('User Information'!#REF!)</f>
        <v>#REF!</v>
      </c>
      <c r="E184" s="308" t="e">
        <f>('User Information'!#REF!)</f>
        <v>#REF!</v>
      </c>
      <c r="F184" s="311" t="e">
        <f>('User Information'!#REF!)</f>
        <v>#REF!</v>
      </c>
      <c r="G184" s="296"/>
      <c r="H184" s="296"/>
      <c r="I184" s="296"/>
      <c r="J184" s="296"/>
    </row>
    <row r="185" spans="1:10" ht="26.25" customHeight="1">
      <c r="A185" s="312" t="e">
        <f>CONCATENATE('User Information'!#REF!,'User Information'!#REF!,'User Information'!#REF!)</f>
        <v>#REF!</v>
      </c>
      <c r="B185" s="308" t="e">
        <f>('User Information'!#REF!)</f>
        <v>#REF!</v>
      </c>
      <c r="C185" s="309" t="e">
        <f>('User Information'!#REF!)</f>
        <v>#REF!</v>
      </c>
      <c r="D185" s="308" t="e">
        <f>('User Information'!#REF!)</f>
        <v>#REF!</v>
      </c>
      <c r="E185" s="308" t="e">
        <f>('User Information'!#REF!)</f>
        <v>#REF!</v>
      </c>
      <c r="F185" s="311" t="e">
        <f>('User Information'!#REF!)</f>
        <v>#REF!</v>
      </c>
      <c r="G185" s="296"/>
      <c r="H185" s="296"/>
      <c r="I185" s="296"/>
      <c r="J185" s="296"/>
    </row>
    <row r="186" spans="1:10" ht="26.25" customHeight="1">
      <c r="A186" s="312" t="e">
        <f>CONCATENATE('User Information'!#REF!,'User Information'!#REF!,'User Information'!#REF!)</f>
        <v>#REF!</v>
      </c>
      <c r="B186" s="308" t="e">
        <f>('User Information'!#REF!)</f>
        <v>#REF!</v>
      </c>
      <c r="C186" s="309" t="e">
        <f>('User Information'!#REF!)</f>
        <v>#REF!</v>
      </c>
      <c r="D186" s="308" t="e">
        <f>('User Information'!#REF!)</f>
        <v>#REF!</v>
      </c>
      <c r="E186" s="308" t="e">
        <f>('User Information'!#REF!)</f>
        <v>#REF!</v>
      </c>
      <c r="F186" s="311" t="e">
        <f>('User Information'!#REF!)</f>
        <v>#REF!</v>
      </c>
      <c r="G186" s="296"/>
      <c r="H186" s="296"/>
      <c r="I186" s="296"/>
      <c r="J186" s="296"/>
    </row>
    <row r="187" spans="1:10" ht="26.25" customHeight="1">
      <c r="A187" s="312" t="e">
        <f>CONCATENATE('User Information'!#REF!,'User Information'!#REF!,'User Information'!#REF!)</f>
        <v>#REF!</v>
      </c>
      <c r="B187" s="308" t="e">
        <f>('User Information'!#REF!)</f>
        <v>#REF!</v>
      </c>
      <c r="C187" s="309" t="e">
        <f>('User Information'!#REF!)</f>
        <v>#REF!</v>
      </c>
      <c r="D187" s="308" t="e">
        <f>('User Information'!#REF!)</f>
        <v>#REF!</v>
      </c>
      <c r="E187" s="308" t="e">
        <f>('User Information'!#REF!)</f>
        <v>#REF!</v>
      </c>
      <c r="F187" s="311" t="e">
        <f>('User Information'!#REF!)</f>
        <v>#REF!</v>
      </c>
      <c r="G187" s="296"/>
      <c r="H187" s="296"/>
      <c r="I187" s="296"/>
      <c r="J187" s="296"/>
    </row>
    <row r="188" spans="1:10" ht="26.25" customHeight="1">
      <c r="A188" s="312" t="e">
        <f>CONCATENATE('User Information'!#REF!,'User Information'!#REF!,'User Information'!#REF!)</f>
        <v>#REF!</v>
      </c>
      <c r="B188" s="308" t="e">
        <f>('User Information'!#REF!)</f>
        <v>#REF!</v>
      </c>
      <c r="C188" s="309" t="e">
        <f>('User Information'!#REF!)</f>
        <v>#REF!</v>
      </c>
      <c r="D188" s="308" t="e">
        <f>('User Information'!#REF!)</f>
        <v>#REF!</v>
      </c>
      <c r="E188" s="308" t="e">
        <f>('User Information'!#REF!)</f>
        <v>#REF!</v>
      </c>
      <c r="F188" s="311" t="e">
        <f>('User Information'!#REF!)</f>
        <v>#REF!</v>
      </c>
      <c r="G188" s="296"/>
      <c r="H188" s="296"/>
      <c r="I188" s="296"/>
      <c r="J188" s="296"/>
    </row>
    <row r="189" spans="1:10" ht="26.25" customHeight="1">
      <c r="A189" s="312" t="e">
        <f>CONCATENATE('User Information'!#REF!,'User Information'!#REF!,'User Information'!#REF!)</f>
        <v>#REF!</v>
      </c>
      <c r="B189" s="308" t="e">
        <f>('User Information'!#REF!)</f>
        <v>#REF!</v>
      </c>
      <c r="C189" s="309" t="e">
        <f>('User Information'!#REF!)</f>
        <v>#REF!</v>
      </c>
      <c r="D189" s="308" t="e">
        <f>('User Information'!#REF!)</f>
        <v>#REF!</v>
      </c>
      <c r="E189" s="308" t="e">
        <f>('User Information'!#REF!)</f>
        <v>#REF!</v>
      </c>
      <c r="F189" s="311" t="e">
        <f>('User Information'!#REF!)</f>
        <v>#REF!</v>
      </c>
      <c r="G189" s="296"/>
      <c r="H189" s="296"/>
      <c r="I189" s="296"/>
      <c r="J189" s="296"/>
    </row>
    <row r="190" spans="1:10" ht="26.25" customHeight="1">
      <c r="A190" s="312" t="e">
        <f>CONCATENATE('User Information'!#REF!,'User Information'!#REF!,'User Information'!#REF!)</f>
        <v>#REF!</v>
      </c>
      <c r="B190" s="308" t="e">
        <f>('User Information'!#REF!)</f>
        <v>#REF!</v>
      </c>
      <c r="C190" s="309" t="e">
        <f>('User Information'!#REF!)</f>
        <v>#REF!</v>
      </c>
      <c r="D190" s="308" t="e">
        <f>('User Information'!#REF!)</f>
        <v>#REF!</v>
      </c>
      <c r="E190" s="308" t="e">
        <f>('User Information'!#REF!)</f>
        <v>#REF!</v>
      </c>
      <c r="F190" s="311" t="e">
        <f>('User Information'!#REF!)</f>
        <v>#REF!</v>
      </c>
      <c r="G190" s="296"/>
      <c r="H190" s="296"/>
      <c r="I190" s="296"/>
      <c r="J190" s="296"/>
    </row>
    <row r="191" spans="1:10" ht="26.25" customHeight="1">
      <c r="A191" s="312" t="e">
        <f>CONCATENATE('User Information'!#REF!,'User Information'!#REF!,'User Information'!#REF!)</f>
        <v>#REF!</v>
      </c>
      <c r="B191" s="308" t="e">
        <f>('User Information'!#REF!)</f>
        <v>#REF!</v>
      </c>
      <c r="C191" s="309" t="e">
        <f>('User Information'!#REF!)</f>
        <v>#REF!</v>
      </c>
      <c r="D191" s="308" t="e">
        <f>('User Information'!#REF!)</f>
        <v>#REF!</v>
      </c>
      <c r="E191" s="308" t="e">
        <f>('User Information'!#REF!)</f>
        <v>#REF!</v>
      </c>
      <c r="F191" s="311" t="e">
        <f>('User Information'!#REF!)</f>
        <v>#REF!</v>
      </c>
      <c r="G191" s="296"/>
      <c r="H191" s="296"/>
      <c r="I191" s="296"/>
      <c r="J191" s="296"/>
    </row>
    <row r="192" spans="1:10" ht="26.25" customHeight="1">
      <c r="A192" s="312" t="e">
        <f>CONCATENATE('User Information'!#REF!,'User Information'!#REF!,'User Information'!#REF!)</f>
        <v>#REF!</v>
      </c>
      <c r="B192" s="308" t="e">
        <f>('User Information'!#REF!)</f>
        <v>#REF!</v>
      </c>
      <c r="C192" s="309" t="e">
        <f>('User Information'!#REF!)</f>
        <v>#REF!</v>
      </c>
      <c r="D192" s="308" t="e">
        <f>('User Information'!#REF!)</f>
        <v>#REF!</v>
      </c>
      <c r="E192" s="308" t="e">
        <f>('User Information'!#REF!)</f>
        <v>#REF!</v>
      </c>
      <c r="F192" s="311" t="e">
        <f>('User Information'!#REF!)</f>
        <v>#REF!</v>
      </c>
      <c r="G192" s="296"/>
      <c r="H192" s="296"/>
      <c r="I192" s="296"/>
      <c r="J192" s="296"/>
    </row>
    <row r="193" spans="1:10" ht="26.25" customHeight="1">
      <c r="A193" s="312" t="e">
        <f>CONCATENATE('User Information'!#REF!,'User Information'!#REF!,'User Information'!#REF!)</f>
        <v>#REF!</v>
      </c>
      <c r="B193" s="308" t="e">
        <f>('User Information'!#REF!)</f>
        <v>#REF!</v>
      </c>
      <c r="C193" s="309" t="e">
        <f>('User Information'!#REF!)</f>
        <v>#REF!</v>
      </c>
      <c r="D193" s="308" t="e">
        <f>('User Information'!#REF!)</f>
        <v>#REF!</v>
      </c>
      <c r="E193" s="308" t="e">
        <f>('User Information'!#REF!)</f>
        <v>#REF!</v>
      </c>
      <c r="F193" s="311" t="e">
        <f>('User Information'!#REF!)</f>
        <v>#REF!</v>
      </c>
      <c r="G193" s="296"/>
      <c r="H193" s="296"/>
      <c r="I193" s="296"/>
      <c r="J193" s="296"/>
    </row>
    <row r="194" spans="1:10" ht="26.25" customHeight="1">
      <c r="A194" s="312" t="e">
        <f>CONCATENATE('User Information'!#REF!,'User Information'!#REF!,'User Information'!#REF!)</f>
        <v>#REF!</v>
      </c>
      <c r="B194" s="308" t="e">
        <f>('User Information'!#REF!)</f>
        <v>#REF!</v>
      </c>
      <c r="C194" s="309" t="e">
        <f>('User Information'!#REF!)</f>
        <v>#REF!</v>
      </c>
      <c r="D194" s="308" t="e">
        <f>('User Information'!#REF!)</f>
        <v>#REF!</v>
      </c>
      <c r="E194" s="308" t="e">
        <f>('User Information'!#REF!)</f>
        <v>#REF!</v>
      </c>
      <c r="F194" s="311" t="e">
        <f>('User Information'!#REF!)</f>
        <v>#REF!</v>
      </c>
      <c r="G194" s="296"/>
      <c r="H194" s="296"/>
      <c r="I194" s="296"/>
      <c r="J194" s="296"/>
    </row>
    <row r="195" spans="1:10" ht="26.25" customHeight="1">
      <c r="A195" s="312" t="e">
        <f>CONCATENATE('User Information'!#REF!,'User Information'!#REF!,'User Information'!#REF!)</f>
        <v>#REF!</v>
      </c>
      <c r="B195" s="308" t="e">
        <f>('User Information'!#REF!)</f>
        <v>#REF!</v>
      </c>
      <c r="C195" s="309" t="e">
        <f>('User Information'!#REF!)</f>
        <v>#REF!</v>
      </c>
      <c r="D195" s="308" t="e">
        <f>('User Information'!#REF!)</f>
        <v>#REF!</v>
      </c>
      <c r="E195" s="308" t="e">
        <f>('User Information'!#REF!)</f>
        <v>#REF!</v>
      </c>
      <c r="F195" s="311" t="e">
        <f>('User Information'!#REF!)</f>
        <v>#REF!</v>
      </c>
      <c r="G195" s="296"/>
      <c r="H195" s="296"/>
      <c r="I195" s="296"/>
      <c r="J195" s="296"/>
    </row>
    <row r="196" spans="1:10" ht="26.25" customHeight="1">
      <c r="A196" s="312" t="e">
        <f>CONCATENATE('User Information'!#REF!,'User Information'!#REF!,'User Information'!#REF!)</f>
        <v>#REF!</v>
      </c>
      <c r="B196" s="308" t="e">
        <f>('User Information'!#REF!)</f>
        <v>#REF!</v>
      </c>
      <c r="C196" s="309" t="e">
        <f>('User Information'!#REF!)</f>
        <v>#REF!</v>
      </c>
      <c r="D196" s="308" t="e">
        <f>('User Information'!#REF!)</f>
        <v>#REF!</v>
      </c>
      <c r="E196" s="308" t="e">
        <f>('User Information'!#REF!)</f>
        <v>#REF!</v>
      </c>
      <c r="F196" s="311" t="e">
        <f>('User Information'!#REF!)</f>
        <v>#REF!</v>
      </c>
      <c r="G196" s="296"/>
      <c r="H196" s="296"/>
      <c r="I196" s="296"/>
      <c r="J196" s="296"/>
    </row>
    <row r="197" spans="1:10" ht="26.25" customHeight="1">
      <c r="A197" s="312" t="e">
        <f>CONCATENATE('User Information'!#REF!,'User Information'!#REF!,'User Information'!#REF!)</f>
        <v>#REF!</v>
      </c>
      <c r="B197" s="308" t="e">
        <f>('User Information'!#REF!)</f>
        <v>#REF!</v>
      </c>
      <c r="C197" s="309" t="e">
        <f>('User Information'!#REF!)</f>
        <v>#REF!</v>
      </c>
      <c r="D197" s="308" t="e">
        <f>('User Information'!#REF!)</f>
        <v>#REF!</v>
      </c>
      <c r="E197" s="308" t="e">
        <f>('User Information'!#REF!)</f>
        <v>#REF!</v>
      </c>
      <c r="F197" s="311" t="e">
        <f>('User Information'!#REF!)</f>
        <v>#REF!</v>
      </c>
      <c r="G197" s="296"/>
      <c r="H197" s="296"/>
      <c r="I197" s="296"/>
      <c r="J197" s="296"/>
    </row>
    <row r="198" spans="1:10" ht="26.25" customHeight="1">
      <c r="A198" s="312" t="e">
        <f>CONCATENATE('User Information'!#REF!,'User Information'!#REF!,'User Information'!#REF!)</f>
        <v>#REF!</v>
      </c>
      <c r="B198" s="308" t="e">
        <f>('User Information'!#REF!)</f>
        <v>#REF!</v>
      </c>
      <c r="C198" s="309" t="e">
        <f>('User Information'!#REF!)</f>
        <v>#REF!</v>
      </c>
      <c r="D198" s="308" t="e">
        <f>('User Information'!#REF!)</f>
        <v>#REF!</v>
      </c>
      <c r="E198" s="308" t="e">
        <f>('User Information'!#REF!)</f>
        <v>#REF!</v>
      </c>
      <c r="F198" s="311" t="e">
        <f>('User Information'!#REF!)</f>
        <v>#REF!</v>
      </c>
      <c r="G198" s="296"/>
      <c r="H198" s="296"/>
      <c r="I198" s="296"/>
      <c r="J198" s="296"/>
    </row>
  </sheetData>
  <sheetProtection algorithmName="SHA-512" hashValue="RckWrV2eYtUzdWqu+wWa84xd+q8Mu1CpOOBh57Ms8ZwCzT1XXz2SyCaMCj9Oslj+wWGKHHbSxP1IxuTRIpVkTQ==" saltValue="yht/UY/8TP5yp7L68EG5zg==" spinCount="100000" sheet="1" selectLockedCells="1" selectUnlockedCells="1"/>
  <mergeCells count="2">
    <mergeCell ref="B3:C3"/>
    <mergeCell ref="A1:F1"/>
  </mergeCells>
  <phoneticPr fontId="2" type="noConversion"/>
  <pageMargins left="0.37" right="0.38" top="0.51" bottom="0.5" header="0.5" footer="0.5"/>
  <pageSetup scale="82" fitToHeight="1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92"/>
  <sheetViews>
    <sheetView workbookViewId="0">
      <selection sqref="A1:XFD1048576"/>
    </sheetView>
  </sheetViews>
  <sheetFormatPr defaultColWidth="9.140625" defaultRowHeight="12.75"/>
  <cols>
    <col min="1" max="3" width="34.5703125" style="318" customWidth="1"/>
    <col min="4" max="16384" width="9.140625" style="318"/>
  </cols>
  <sheetData>
    <row r="1" spans="1:3" ht="27.75" customHeight="1">
      <c r="A1" s="319" t="str">
        <f>'User Information'!AV11</f>
        <v>.</v>
      </c>
      <c r="B1" s="319" t="str">
        <f>'User Information'!AV12</f>
        <v>.</v>
      </c>
      <c r="C1" s="319" t="str">
        <f>'User Information'!AV13</f>
        <v>.</v>
      </c>
    </row>
    <row r="2" spans="1:3" ht="22.5" customHeight="1">
      <c r="A2" s="319">
        <f>('User Information'!AB11)</f>
        <v>0</v>
      </c>
      <c r="B2" s="319">
        <f>('User Information'!AB12)</f>
        <v>0</v>
      </c>
      <c r="C2" s="319">
        <f>('User Information'!AB13)</f>
        <v>0</v>
      </c>
    </row>
    <row r="3" spans="1:3" ht="27.75" customHeight="1">
      <c r="A3" s="319"/>
      <c r="B3" s="319"/>
      <c r="C3" s="319"/>
    </row>
    <row r="4" spans="1:3" ht="27.75" customHeight="1">
      <c r="A4" s="319" t="str">
        <f>'User Information'!AV14</f>
        <v>.</v>
      </c>
      <c r="B4" s="319" t="str">
        <f>'User Information'!AV15</f>
        <v>.</v>
      </c>
      <c r="C4" s="319" t="str">
        <f>'User Information'!AV16</f>
        <v>.</v>
      </c>
    </row>
    <row r="5" spans="1:3" ht="22.5" customHeight="1">
      <c r="A5" s="319">
        <f>('User Information'!AB14)</f>
        <v>0</v>
      </c>
      <c r="B5" s="319">
        <f>('User Information'!AB15)</f>
        <v>0</v>
      </c>
      <c r="C5" s="319">
        <f>('User Information'!AB16)</f>
        <v>0</v>
      </c>
    </row>
    <row r="6" spans="1:3" ht="27.75" customHeight="1">
      <c r="A6" s="319"/>
      <c r="B6" s="319"/>
      <c r="C6" s="319"/>
    </row>
    <row r="7" spans="1:3" ht="27.75" customHeight="1">
      <c r="A7" s="319" t="str">
        <f>'User Information'!AV17</f>
        <v>.</v>
      </c>
      <c r="B7" s="319" t="str">
        <f>'User Information'!AV18</f>
        <v>.</v>
      </c>
      <c r="C7" s="319" t="str">
        <f>'User Information'!AV19</f>
        <v>.</v>
      </c>
    </row>
    <row r="8" spans="1:3" ht="22.5" customHeight="1">
      <c r="A8" s="319">
        <f>('User Information'!AB17)</f>
        <v>0</v>
      </c>
      <c r="B8" s="319">
        <f>('User Information'!AB18)</f>
        <v>0</v>
      </c>
      <c r="C8" s="319">
        <f>('User Information'!AB19)</f>
        <v>0</v>
      </c>
    </row>
    <row r="9" spans="1:3" ht="27.75" customHeight="1">
      <c r="A9" s="319"/>
      <c r="B9" s="319"/>
      <c r="C9" s="319"/>
    </row>
    <row r="10" spans="1:3" ht="27.75" customHeight="1">
      <c r="A10" s="319" t="str">
        <f>'User Information'!AV20</f>
        <v>.</v>
      </c>
      <c r="B10" s="319" t="str">
        <f>'User Information'!AV21</f>
        <v>.</v>
      </c>
      <c r="C10" s="319" t="str">
        <f>'User Information'!AV22</f>
        <v>.</v>
      </c>
    </row>
    <row r="11" spans="1:3" ht="22.5" customHeight="1">
      <c r="A11" s="319">
        <f>('User Information'!AB20)</f>
        <v>0</v>
      </c>
      <c r="B11" s="319">
        <f>('User Information'!AB21)</f>
        <v>0</v>
      </c>
      <c r="C11" s="319">
        <f>('User Information'!AB22)</f>
        <v>0</v>
      </c>
    </row>
    <row r="12" spans="1:3" ht="27.75" customHeight="1">
      <c r="A12" s="319"/>
      <c r="B12" s="319"/>
      <c r="C12" s="319"/>
    </row>
    <row r="13" spans="1:3" ht="27.75" customHeight="1">
      <c r="A13" s="319" t="str">
        <f>'User Information'!AV23</f>
        <v>.</v>
      </c>
      <c r="B13" s="319" t="str">
        <f>'User Information'!AV24</f>
        <v>.</v>
      </c>
      <c r="C13" s="319" t="str">
        <f>'User Information'!AV25</f>
        <v>.</v>
      </c>
    </row>
    <row r="14" spans="1:3" ht="22.5" customHeight="1">
      <c r="A14" s="319">
        <f>('User Information'!AB23)</f>
        <v>0</v>
      </c>
      <c r="B14" s="319">
        <f>('User Information'!AB24)</f>
        <v>0</v>
      </c>
      <c r="C14" s="319">
        <f>('User Information'!AB25)</f>
        <v>0</v>
      </c>
    </row>
    <row r="15" spans="1:3" ht="27.75" customHeight="1">
      <c r="A15" s="319"/>
      <c r="B15" s="319"/>
      <c r="C15" s="319"/>
    </row>
    <row r="16" spans="1:3" ht="27.75" customHeight="1">
      <c r="A16" s="319" t="str">
        <f>'User Information'!AV26</f>
        <v>.</v>
      </c>
      <c r="B16" s="319" t="str">
        <f>'User Information'!AV27</f>
        <v>.</v>
      </c>
      <c r="C16" s="319" t="str">
        <f>'User Information'!AV28</f>
        <v>.</v>
      </c>
    </row>
    <row r="17" spans="1:3" ht="22.5" customHeight="1">
      <c r="A17" s="319">
        <f>('User Information'!AB26)</f>
        <v>0</v>
      </c>
      <c r="B17" s="319">
        <f>('User Information'!AB27)</f>
        <v>0</v>
      </c>
      <c r="C17" s="319">
        <f>('User Information'!AB28)</f>
        <v>0</v>
      </c>
    </row>
    <row r="18" spans="1:3" ht="27.75" customHeight="1">
      <c r="A18" s="319"/>
      <c r="B18" s="319"/>
      <c r="C18" s="319"/>
    </row>
    <row r="19" spans="1:3" ht="27.75" customHeight="1">
      <c r="A19" s="319" t="str">
        <f>'User Information'!AV29</f>
        <v>.</v>
      </c>
      <c r="B19" s="319" t="str">
        <f>'User Information'!AV30</f>
        <v>.</v>
      </c>
      <c r="C19" s="319" t="str">
        <f>'User Information'!AV31</f>
        <v>.</v>
      </c>
    </row>
    <row r="20" spans="1:3" ht="22.5" customHeight="1">
      <c r="A20" s="319">
        <f>('User Information'!AB29)</f>
        <v>0</v>
      </c>
      <c r="B20" s="319">
        <f>('User Information'!AB30)</f>
        <v>0</v>
      </c>
      <c r="C20" s="319">
        <f>('User Information'!AB31)</f>
        <v>0</v>
      </c>
    </row>
    <row r="21" spans="1:3" ht="27.75" customHeight="1">
      <c r="A21" s="319"/>
      <c r="B21" s="319"/>
      <c r="C21" s="319"/>
    </row>
    <row r="22" spans="1:3" ht="27.75" customHeight="1">
      <c r="A22" s="319" t="str">
        <f>'User Information'!AV32</f>
        <v>.</v>
      </c>
      <c r="B22" s="319" t="str">
        <f>'User Information'!AV33</f>
        <v>.</v>
      </c>
      <c r="C22" s="319" t="str">
        <f>'User Information'!AV34</f>
        <v>.</v>
      </c>
    </row>
    <row r="23" spans="1:3" ht="22.5" customHeight="1">
      <c r="A23" s="319">
        <f>('User Information'!AB32)</f>
        <v>0</v>
      </c>
      <c r="B23" s="319">
        <f>('User Information'!AB33)</f>
        <v>0</v>
      </c>
      <c r="C23" s="319">
        <f>('User Information'!AB34)</f>
        <v>0</v>
      </c>
    </row>
    <row r="24" spans="1:3" ht="27.75" customHeight="1">
      <c r="A24" s="319"/>
      <c r="B24" s="319"/>
      <c r="C24" s="319"/>
    </row>
    <row r="25" spans="1:3" ht="27.75" customHeight="1">
      <c r="A25" s="319" t="str">
        <f>'User Information'!AV35</f>
        <v>.</v>
      </c>
      <c r="B25" s="319" t="str">
        <f>'User Information'!AV36</f>
        <v>.</v>
      </c>
      <c r="C25" s="319" t="str">
        <f>'User Information'!AV37</f>
        <v>.</v>
      </c>
    </row>
    <row r="26" spans="1:3" ht="22.5" customHeight="1">
      <c r="A26" s="319">
        <f>('User Information'!AB35)</f>
        <v>0</v>
      </c>
      <c r="B26" s="319">
        <f>('User Information'!AB36)</f>
        <v>0</v>
      </c>
      <c r="C26" s="319">
        <f>('User Information'!AB37)</f>
        <v>0</v>
      </c>
    </row>
    <row r="27" spans="1:3" ht="27.75" customHeight="1">
      <c r="A27" s="319"/>
      <c r="B27" s="319"/>
      <c r="C27" s="319"/>
    </row>
    <row r="28" spans="1:3" ht="27.75" customHeight="1">
      <c r="A28" s="319" t="e">
        <f>(#REF!)</f>
        <v>#REF!</v>
      </c>
      <c r="B28" s="319" t="e">
        <f>(#REF!)</f>
        <v>#REF!</v>
      </c>
      <c r="C28" s="319" t="e">
        <f>(#REF!)</f>
        <v>#REF!</v>
      </c>
    </row>
    <row r="29" spans="1:3" ht="22.5" customHeight="1">
      <c r="A29" s="319" t="e">
        <f>(#REF!)</f>
        <v>#REF!</v>
      </c>
      <c r="B29" s="319" t="e">
        <f>(#REF!)</f>
        <v>#REF!</v>
      </c>
      <c r="C29" s="319" t="e">
        <f>(#REF!)</f>
        <v>#REF!</v>
      </c>
    </row>
    <row r="30" spans="1:3" ht="27.75" customHeight="1">
      <c r="A30" s="319"/>
      <c r="B30" s="319"/>
      <c r="C30" s="319"/>
    </row>
    <row r="31" spans="1:3" ht="22.5" customHeight="1">
      <c r="A31" s="319" t="e">
        <f>(#REF!)</f>
        <v>#REF!</v>
      </c>
      <c r="B31" s="319" t="e">
        <f>(#REF!)</f>
        <v>#REF!</v>
      </c>
      <c r="C31" s="319" t="e">
        <f>(#REF!)</f>
        <v>#REF!</v>
      </c>
    </row>
    <row r="32" spans="1:3" ht="27.75" customHeight="1">
      <c r="A32" s="319" t="e">
        <f>(#REF!)</f>
        <v>#REF!</v>
      </c>
      <c r="B32" s="319" t="e">
        <f>(#REF!)</f>
        <v>#REF!</v>
      </c>
      <c r="C32" s="319" t="e">
        <f>(#REF!)</f>
        <v>#REF!</v>
      </c>
    </row>
    <row r="33" spans="1:3" ht="27.75" customHeight="1">
      <c r="A33" s="319"/>
      <c r="B33" s="319"/>
      <c r="C33" s="319"/>
    </row>
    <row r="34" spans="1:3" ht="22.5" customHeight="1">
      <c r="A34" s="319" t="e">
        <f>(#REF!)</f>
        <v>#REF!</v>
      </c>
      <c r="B34" s="319" t="e">
        <f>(#REF!)</f>
        <v>#REF!</v>
      </c>
      <c r="C34" s="319" t="e">
        <f>(#REF!)</f>
        <v>#REF!</v>
      </c>
    </row>
    <row r="35" spans="1:3" ht="27.75" customHeight="1">
      <c r="A35" s="319" t="e">
        <f>(#REF!)</f>
        <v>#REF!</v>
      </c>
      <c r="B35" s="319" t="e">
        <f>(#REF!)</f>
        <v>#REF!</v>
      </c>
      <c r="C35" s="319" t="e">
        <f>(#REF!)</f>
        <v>#REF!</v>
      </c>
    </row>
    <row r="36" spans="1:3" ht="27.75" customHeight="1">
      <c r="A36" s="319"/>
      <c r="B36" s="319"/>
      <c r="C36" s="319"/>
    </row>
    <row r="37" spans="1:3" ht="22.5" customHeight="1">
      <c r="A37" s="319" t="e">
        <f>(#REF!)</f>
        <v>#REF!</v>
      </c>
      <c r="B37" s="319" t="e">
        <f>(#REF!)</f>
        <v>#REF!</v>
      </c>
      <c r="C37" s="319" t="e">
        <f>(#REF!)</f>
        <v>#REF!</v>
      </c>
    </row>
    <row r="38" spans="1:3" ht="27.75" customHeight="1">
      <c r="A38" s="319" t="e">
        <f>(#REF!)</f>
        <v>#REF!</v>
      </c>
      <c r="B38" s="319" t="e">
        <f>(#REF!)</f>
        <v>#REF!</v>
      </c>
      <c r="C38" s="319" t="e">
        <f>(#REF!)</f>
        <v>#REF!</v>
      </c>
    </row>
    <row r="39" spans="1:3" ht="27.75" customHeight="1">
      <c r="A39" s="319"/>
      <c r="B39" s="319"/>
      <c r="C39" s="319"/>
    </row>
    <row r="40" spans="1:3" ht="22.5" customHeight="1">
      <c r="A40" s="319" t="e">
        <f>(#REF!)</f>
        <v>#REF!</v>
      </c>
      <c r="B40" s="319" t="e">
        <f>(#REF!)</f>
        <v>#REF!</v>
      </c>
      <c r="C40" s="319" t="e">
        <f>(#REF!)</f>
        <v>#REF!</v>
      </c>
    </row>
    <row r="41" spans="1:3" ht="27.75" customHeight="1">
      <c r="A41" s="319" t="e">
        <f>(#REF!)</f>
        <v>#REF!</v>
      </c>
      <c r="B41" s="319" t="e">
        <f>(#REF!)</f>
        <v>#REF!</v>
      </c>
      <c r="C41" s="319" t="e">
        <f>(#REF!)</f>
        <v>#REF!</v>
      </c>
    </row>
    <row r="42" spans="1:3" ht="27.75" customHeight="1">
      <c r="A42" s="319"/>
      <c r="B42" s="319"/>
      <c r="C42" s="319"/>
    </row>
    <row r="43" spans="1:3" ht="22.5" customHeight="1">
      <c r="A43" s="319" t="e">
        <f>(#REF!)</f>
        <v>#REF!</v>
      </c>
      <c r="B43" s="319" t="e">
        <f>(#REF!)</f>
        <v>#REF!</v>
      </c>
      <c r="C43" s="319" t="e">
        <f>(#REF!)</f>
        <v>#REF!</v>
      </c>
    </row>
    <row r="44" spans="1:3" ht="27.75" customHeight="1">
      <c r="A44" s="319" t="e">
        <f>(#REF!)</f>
        <v>#REF!</v>
      </c>
      <c r="B44" s="319" t="e">
        <f>(#REF!)</f>
        <v>#REF!</v>
      </c>
      <c r="C44" s="319" t="e">
        <f>(#REF!)</f>
        <v>#REF!</v>
      </c>
    </row>
    <row r="45" spans="1:3" ht="27.75" customHeight="1">
      <c r="A45" s="319"/>
      <c r="B45" s="319"/>
      <c r="C45" s="319"/>
    </row>
    <row r="46" spans="1:3" ht="22.5" customHeight="1">
      <c r="A46" s="319" t="e">
        <f>(#REF!)</f>
        <v>#REF!</v>
      </c>
      <c r="B46" s="319" t="e">
        <f>(#REF!)</f>
        <v>#REF!</v>
      </c>
      <c r="C46" s="319" t="e">
        <f>(#REF!)</f>
        <v>#REF!</v>
      </c>
    </row>
    <row r="47" spans="1:3" ht="27.75" customHeight="1">
      <c r="A47" s="319" t="e">
        <f>(#REF!)</f>
        <v>#REF!</v>
      </c>
      <c r="B47" s="319" t="e">
        <f>(#REF!)</f>
        <v>#REF!</v>
      </c>
      <c r="C47" s="319" t="e">
        <f>(#REF!)</f>
        <v>#REF!</v>
      </c>
    </row>
    <row r="48" spans="1:3" ht="27.75" customHeight="1">
      <c r="A48" s="319"/>
      <c r="B48" s="319"/>
      <c r="C48" s="319"/>
    </row>
    <row r="49" spans="1:3" ht="22.5" customHeight="1">
      <c r="A49" s="319" t="e">
        <f>(#REF!)</f>
        <v>#REF!</v>
      </c>
      <c r="B49" s="319" t="e">
        <f>(#REF!)</f>
        <v>#REF!</v>
      </c>
      <c r="C49" s="319" t="e">
        <f>(#REF!)</f>
        <v>#REF!</v>
      </c>
    </row>
    <row r="50" spans="1:3" ht="27.75" customHeight="1">
      <c r="A50" s="319" t="e">
        <f>(#REF!)</f>
        <v>#REF!</v>
      </c>
      <c r="B50" s="319" t="e">
        <f>(#REF!)</f>
        <v>#REF!</v>
      </c>
      <c r="C50" s="319" t="e">
        <f>(#REF!)</f>
        <v>#REF!</v>
      </c>
    </row>
    <row r="51" spans="1:3" ht="27.75" customHeight="1">
      <c r="A51" s="319"/>
      <c r="B51" s="319"/>
      <c r="C51" s="319"/>
    </row>
    <row r="52" spans="1:3" ht="22.5" customHeight="1">
      <c r="A52" s="319" t="e">
        <f>(#REF!)</f>
        <v>#REF!</v>
      </c>
      <c r="B52" s="319" t="e">
        <f>(#REF!)</f>
        <v>#REF!</v>
      </c>
      <c r="C52" s="319" t="e">
        <f>(#REF!)</f>
        <v>#REF!</v>
      </c>
    </row>
    <row r="53" spans="1:3" ht="27.75" customHeight="1">
      <c r="A53" s="319" t="e">
        <f>(#REF!)</f>
        <v>#REF!</v>
      </c>
      <c r="B53" s="319" t="e">
        <f>(#REF!)</f>
        <v>#REF!</v>
      </c>
      <c r="C53" s="319" t="e">
        <f>(#REF!)</f>
        <v>#REF!</v>
      </c>
    </row>
    <row r="54" spans="1:3" ht="27.75" customHeight="1">
      <c r="A54" s="319"/>
      <c r="B54" s="319"/>
      <c r="C54" s="319"/>
    </row>
    <row r="55" spans="1:3" ht="22.5" customHeight="1">
      <c r="A55" s="319" t="e">
        <f>(#REF!)</f>
        <v>#REF!</v>
      </c>
      <c r="B55" s="319" t="e">
        <f>(#REF!)</f>
        <v>#REF!</v>
      </c>
      <c r="C55" s="319" t="e">
        <f>(#REF!)</f>
        <v>#REF!</v>
      </c>
    </row>
    <row r="56" spans="1:3" ht="27.75" customHeight="1">
      <c r="A56" s="319" t="e">
        <f>(#REF!)</f>
        <v>#REF!</v>
      </c>
      <c r="B56" s="319" t="e">
        <f>(#REF!)</f>
        <v>#REF!</v>
      </c>
      <c r="C56" s="319" t="e">
        <f>(#REF!)</f>
        <v>#REF!</v>
      </c>
    </row>
    <row r="57" spans="1:3" ht="27.75" customHeight="1">
      <c r="A57" s="319"/>
      <c r="B57" s="319"/>
      <c r="C57" s="319"/>
    </row>
    <row r="58" spans="1:3" ht="22.5" customHeight="1">
      <c r="A58" s="319" t="e">
        <f>(#REF!)</f>
        <v>#REF!</v>
      </c>
      <c r="B58" s="319" t="e">
        <f>(#REF!)</f>
        <v>#REF!</v>
      </c>
      <c r="C58" s="319" t="e">
        <f>(#REF!)</f>
        <v>#REF!</v>
      </c>
    </row>
    <row r="59" spans="1:3" ht="27.75" customHeight="1">
      <c r="A59" s="319" t="e">
        <f>(#REF!)</f>
        <v>#REF!</v>
      </c>
      <c r="B59" s="319" t="e">
        <f>(#REF!)</f>
        <v>#REF!</v>
      </c>
      <c r="C59" s="319" t="e">
        <f>(#REF!)</f>
        <v>#REF!</v>
      </c>
    </row>
    <row r="60" spans="1:3" ht="22.5" customHeight="1">
      <c r="A60" s="319"/>
      <c r="B60" s="319"/>
      <c r="C60" s="319"/>
    </row>
    <row r="61" spans="1:3" ht="27.75" customHeight="1">
      <c r="A61" s="319" t="e">
        <f>(#REF!)</f>
        <v>#REF!</v>
      </c>
      <c r="B61" s="319" t="e">
        <f>(#REF!)</f>
        <v>#REF!</v>
      </c>
      <c r="C61" s="319" t="e">
        <f>(#REF!)</f>
        <v>#REF!</v>
      </c>
    </row>
    <row r="62" spans="1:3" ht="27.75" customHeight="1">
      <c r="A62" s="319" t="e">
        <f>(#REF!)</f>
        <v>#REF!</v>
      </c>
      <c r="B62" s="319" t="e">
        <f>(#REF!)</f>
        <v>#REF!</v>
      </c>
      <c r="C62" s="319" t="e">
        <f>(#REF!)</f>
        <v>#REF!</v>
      </c>
    </row>
    <row r="63" spans="1:3" ht="22.5" customHeight="1">
      <c r="A63" s="319"/>
      <c r="B63" s="319"/>
      <c r="C63" s="319"/>
    </row>
    <row r="64" spans="1:3" ht="27.75" customHeight="1">
      <c r="A64" s="319" t="e">
        <f>(#REF!)</f>
        <v>#REF!</v>
      </c>
      <c r="B64" s="319" t="e">
        <f>(#REF!)</f>
        <v>#REF!</v>
      </c>
      <c r="C64" s="319" t="e">
        <f>(#REF!)</f>
        <v>#REF!</v>
      </c>
    </row>
    <row r="65" spans="1:3" ht="27.75" customHeight="1">
      <c r="A65" s="319" t="e">
        <f>(#REF!)</f>
        <v>#REF!</v>
      </c>
      <c r="B65" s="319" t="e">
        <f>(#REF!)</f>
        <v>#REF!</v>
      </c>
      <c r="C65" s="319" t="e">
        <f>(#REF!)</f>
        <v>#REF!</v>
      </c>
    </row>
    <row r="66" spans="1:3" ht="22.5" customHeight="1">
      <c r="A66" s="319"/>
      <c r="B66" s="319"/>
      <c r="C66" s="319"/>
    </row>
    <row r="67" spans="1:3" ht="27.75" customHeight="1">
      <c r="A67" s="319" t="e">
        <f>(#REF!)</f>
        <v>#REF!</v>
      </c>
      <c r="B67" s="319" t="e">
        <f>(#REF!)</f>
        <v>#REF!</v>
      </c>
      <c r="C67" s="319" t="e">
        <f>(#REF!)</f>
        <v>#REF!</v>
      </c>
    </row>
    <row r="68" spans="1:3" ht="27.75" customHeight="1">
      <c r="A68" s="319" t="e">
        <f>(#REF!)</f>
        <v>#REF!</v>
      </c>
      <c r="B68" s="319" t="e">
        <f>(#REF!)</f>
        <v>#REF!</v>
      </c>
      <c r="C68" s="319" t="e">
        <f>(#REF!)</f>
        <v>#REF!</v>
      </c>
    </row>
    <row r="69" spans="1:3" ht="22.5" customHeight="1">
      <c r="A69" s="319"/>
      <c r="B69" s="319"/>
      <c r="C69" s="319"/>
    </row>
    <row r="70" spans="1:3" ht="27.75" customHeight="1">
      <c r="A70" s="319" t="e">
        <f>(#REF!)</f>
        <v>#REF!</v>
      </c>
      <c r="B70" s="319" t="e">
        <f>(#REF!)</f>
        <v>#REF!</v>
      </c>
      <c r="C70" s="319" t="e">
        <f>(#REF!)</f>
        <v>#REF!</v>
      </c>
    </row>
    <row r="71" spans="1:3" ht="27.75" customHeight="1">
      <c r="A71" s="319" t="e">
        <f>(#REF!)</f>
        <v>#REF!</v>
      </c>
      <c r="B71" s="319" t="e">
        <f>(#REF!)</f>
        <v>#REF!</v>
      </c>
      <c r="C71" s="319" t="e">
        <f>(#REF!)</f>
        <v>#REF!</v>
      </c>
    </row>
    <row r="72" spans="1:3" ht="22.5" customHeight="1">
      <c r="A72" s="319"/>
      <c r="B72" s="319"/>
      <c r="C72" s="319"/>
    </row>
    <row r="73" spans="1:3" ht="27.75" customHeight="1">
      <c r="A73" s="319" t="e">
        <f>(#REF!)</f>
        <v>#REF!</v>
      </c>
      <c r="B73" s="319" t="e">
        <f>(#REF!)</f>
        <v>#REF!</v>
      </c>
      <c r="C73" s="319" t="e">
        <f>(#REF!)</f>
        <v>#REF!</v>
      </c>
    </row>
    <row r="74" spans="1:3" ht="27.75" customHeight="1">
      <c r="A74" s="319" t="e">
        <f>(#REF!)</f>
        <v>#REF!</v>
      </c>
      <c r="B74" s="319" t="e">
        <f>(#REF!)</f>
        <v>#REF!</v>
      </c>
      <c r="C74" s="319" t="e">
        <f>(#REF!)</f>
        <v>#REF!</v>
      </c>
    </row>
    <row r="75" spans="1:3" ht="22.5" customHeight="1">
      <c r="A75" s="319"/>
      <c r="B75" s="319"/>
      <c r="C75" s="319"/>
    </row>
    <row r="76" spans="1:3" ht="27.75" customHeight="1">
      <c r="A76" s="319" t="e">
        <f>(#REF!)</f>
        <v>#REF!</v>
      </c>
      <c r="B76" s="319" t="e">
        <f>(#REF!)</f>
        <v>#REF!</v>
      </c>
      <c r="C76" s="319" t="e">
        <f>(#REF!)</f>
        <v>#REF!</v>
      </c>
    </row>
    <row r="77" spans="1:3" ht="27.75" customHeight="1">
      <c r="A77" s="319" t="e">
        <f>(#REF!)</f>
        <v>#REF!</v>
      </c>
      <c r="B77" s="319" t="e">
        <f>(#REF!)</f>
        <v>#REF!</v>
      </c>
      <c r="C77" s="319" t="e">
        <f>(#REF!)</f>
        <v>#REF!</v>
      </c>
    </row>
    <row r="78" spans="1:3" ht="22.5" customHeight="1">
      <c r="A78" s="319"/>
      <c r="B78" s="319"/>
      <c r="C78" s="319"/>
    </row>
    <row r="79" spans="1:3" ht="27.75" customHeight="1">
      <c r="A79" s="319" t="e">
        <f>(#REF!)</f>
        <v>#REF!</v>
      </c>
      <c r="B79" s="319" t="e">
        <f>(#REF!)</f>
        <v>#REF!</v>
      </c>
      <c r="C79" s="319" t="e">
        <f>(#REF!)</f>
        <v>#REF!</v>
      </c>
    </row>
    <row r="80" spans="1:3" ht="27.75" customHeight="1">
      <c r="A80" s="319" t="e">
        <f>(#REF!)</f>
        <v>#REF!</v>
      </c>
      <c r="B80" s="319" t="e">
        <f>(#REF!)</f>
        <v>#REF!</v>
      </c>
      <c r="C80" s="319" t="e">
        <f>(#REF!)</f>
        <v>#REF!</v>
      </c>
    </row>
    <row r="81" spans="1:3" ht="22.5" customHeight="1">
      <c r="A81" s="319"/>
      <c r="B81" s="319"/>
      <c r="C81" s="319"/>
    </row>
    <row r="82" spans="1:3" ht="27.75" customHeight="1">
      <c r="A82" s="319" t="e">
        <f>(#REF!)</f>
        <v>#REF!</v>
      </c>
      <c r="B82" s="319" t="e">
        <f>(#REF!)</f>
        <v>#REF!</v>
      </c>
      <c r="C82" s="319" t="e">
        <f>(#REF!)</f>
        <v>#REF!</v>
      </c>
    </row>
    <row r="83" spans="1:3" ht="27.75" customHeight="1">
      <c r="A83" s="319" t="e">
        <f>(#REF!)</f>
        <v>#REF!</v>
      </c>
      <c r="B83" s="319" t="e">
        <f>(#REF!)</f>
        <v>#REF!</v>
      </c>
      <c r="C83" s="319" t="e">
        <f>(#REF!)</f>
        <v>#REF!</v>
      </c>
    </row>
    <row r="84" spans="1:3" ht="22.5" customHeight="1">
      <c r="A84" s="319"/>
      <c r="B84" s="319"/>
      <c r="C84" s="319"/>
    </row>
    <row r="85" spans="1:3" ht="27.75" customHeight="1">
      <c r="A85" s="319" t="e">
        <f>(#REF!)</f>
        <v>#REF!</v>
      </c>
      <c r="B85" s="319" t="e">
        <f>(#REF!)</f>
        <v>#REF!</v>
      </c>
      <c r="C85" s="319" t="e">
        <f>(#REF!)</f>
        <v>#REF!</v>
      </c>
    </row>
    <row r="86" spans="1:3" ht="27.75" customHeight="1">
      <c r="A86" s="319" t="e">
        <f>(#REF!)</f>
        <v>#REF!</v>
      </c>
      <c r="B86" s="319" t="e">
        <f>(#REF!)</f>
        <v>#REF!</v>
      </c>
      <c r="C86" s="319" t="e">
        <f>(#REF!)</f>
        <v>#REF!</v>
      </c>
    </row>
    <row r="87" spans="1:3">
      <c r="B87" s="319"/>
      <c r="C87" s="319"/>
    </row>
    <row r="88" spans="1:3">
      <c r="A88" s="319" t="e">
        <f>(#REF!)</f>
        <v>#REF!</v>
      </c>
      <c r="B88" s="319" t="e">
        <f>(#REF!)</f>
        <v>#REF!</v>
      </c>
      <c r="C88" s="319" t="e">
        <f>(#REF!)</f>
        <v>#REF!</v>
      </c>
    </row>
    <row r="89" spans="1:3">
      <c r="A89" s="319" t="e">
        <f>(#REF!)</f>
        <v>#REF!</v>
      </c>
      <c r="B89" s="319" t="e">
        <f>(#REF!)</f>
        <v>#REF!</v>
      </c>
      <c r="C89" s="319" t="e">
        <f>(#REF!)</f>
        <v>#REF!</v>
      </c>
    </row>
    <row r="90" spans="1:3">
      <c r="B90" s="319"/>
      <c r="C90" s="319"/>
    </row>
    <row r="91" spans="1:3">
      <c r="A91" s="319" t="e">
        <f>(#REF!)</f>
        <v>#REF!</v>
      </c>
      <c r="B91" s="319" t="e">
        <f>(#REF!)</f>
        <v>#REF!</v>
      </c>
      <c r="C91" s="319" t="e">
        <f>(#REF!)</f>
        <v>#REF!</v>
      </c>
    </row>
    <row r="92" spans="1:3">
      <c r="A92" s="319" t="e">
        <f>(#REF!)</f>
        <v>#REF!</v>
      </c>
      <c r="B92" s="319" t="e">
        <f>(#REF!)</f>
        <v>#REF!</v>
      </c>
      <c r="C92" s="319" t="e">
        <f>(#REF!)</f>
        <v>#REF!</v>
      </c>
    </row>
    <row r="93" spans="1:3">
      <c r="B93" s="319"/>
      <c r="C93" s="319"/>
    </row>
    <row r="94" spans="1:3">
      <c r="A94" s="319" t="e">
        <f>(#REF!)</f>
        <v>#REF!</v>
      </c>
      <c r="B94" s="319" t="e">
        <f>(#REF!)</f>
        <v>#REF!</v>
      </c>
      <c r="C94" s="319" t="e">
        <f>(#REF!)</f>
        <v>#REF!</v>
      </c>
    </row>
    <row r="95" spans="1:3">
      <c r="A95" s="319" t="e">
        <f>(#REF!)</f>
        <v>#REF!</v>
      </c>
      <c r="B95" s="319" t="e">
        <f>(#REF!)</f>
        <v>#REF!</v>
      </c>
      <c r="C95" s="319" t="e">
        <f>(#REF!)</f>
        <v>#REF!</v>
      </c>
    </row>
    <row r="96" spans="1:3">
      <c r="B96" s="319"/>
      <c r="C96" s="319"/>
    </row>
    <row r="97" spans="1:3">
      <c r="A97" s="319" t="e">
        <f>(#REF!)</f>
        <v>#REF!</v>
      </c>
      <c r="B97" s="319" t="e">
        <f>(#REF!)</f>
        <v>#REF!</v>
      </c>
      <c r="C97" s="319" t="e">
        <f>(#REF!)</f>
        <v>#REF!</v>
      </c>
    </row>
    <row r="98" spans="1:3">
      <c r="A98" s="319" t="e">
        <f>(#REF!)</f>
        <v>#REF!</v>
      </c>
      <c r="B98" s="319" t="e">
        <f>(#REF!)</f>
        <v>#REF!</v>
      </c>
      <c r="C98" s="319" t="e">
        <f>(#REF!)</f>
        <v>#REF!</v>
      </c>
    </row>
    <row r="99" spans="1:3">
      <c r="B99" s="319"/>
      <c r="C99" s="319"/>
    </row>
    <row r="100" spans="1:3">
      <c r="A100" s="319" t="e">
        <f>(#REF!)</f>
        <v>#REF!</v>
      </c>
      <c r="B100" s="319" t="e">
        <f>(#REF!)</f>
        <v>#REF!</v>
      </c>
      <c r="C100" s="319" t="e">
        <f>(#REF!)</f>
        <v>#REF!</v>
      </c>
    </row>
    <row r="101" spans="1:3">
      <c r="A101" s="319" t="e">
        <f>(#REF!)</f>
        <v>#REF!</v>
      </c>
      <c r="B101" s="319" t="e">
        <f>(#REF!)</f>
        <v>#REF!</v>
      </c>
      <c r="C101" s="319" t="e">
        <f>(#REF!)</f>
        <v>#REF!</v>
      </c>
    </row>
    <row r="102" spans="1:3">
      <c r="B102" s="319"/>
      <c r="C102" s="319"/>
    </row>
    <row r="103" spans="1:3">
      <c r="A103" s="319" t="e">
        <f>(#REF!)</f>
        <v>#REF!</v>
      </c>
      <c r="B103" s="319" t="e">
        <f>(#REF!)</f>
        <v>#REF!</v>
      </c>
      <c r="C103" s="319" t="e">
        <f>(#REF!)</f>
        <v>#REF!</v>
      </c>
    </row>
    <row r="104" spans="1:3">
      <c r="A104" s="319" t="e">
        <f>(#REF!)</f>
        <v>#REF!</v>
      </c>
      <c r="B104" s="319" t="e">
        <f>(#REF!)</f>
        <v>#REF!</v>
      </c>
      <c r="C104" s="319" t="e">
        <f>(#REF!)</f>
        <v>#REF!</v>
      </c>
    </row>
    <row r="105" spans="1:3">
      <c r="B105" s="319"/>
      <c r="C105" s="319"/>
    </row>
    <row r="106" spans="1:3">
      <c r="A106" s="319" t="e">
        <f>(#REF!)</f>
        <v>#REF!</v>
      </c>
      <c r="B106" s="319" t="e">
        <f>(#REF!)</f>
        <v>#REF!</v>
      </c>
      <c r="C106" s="319" t="e">
        <f>(#REF!)</f>
        <v>#REF!</v>
      </c>
    </row>
    <row r="107" spans="1:3">
      <c r="A107" s="319" t="e">
        <f>(#REF!)</f>
        <v>#REF!</v>
      </c>
      <c r="B107" s="319" t="e">
        <f>(#REF!)</f>
        <v>#REF!</v>
      </c>
      <c r="C107" s="319" t="e">
        <f>(#REF!)</f>
        <v>#REF!</v>
      </c>
    </row>
    <row r="108" spans="1:3">
      <c r="B108" s="319"/>
      <c r="C108" s="319"/>
    </row>
    <row r="109" spans="1:3">
      <c r="A109" s="319" t="e">
        <f>(#REF!)</f>
        <v>#REF!</v>
      </c>
      <c r="B109" s="319" t="e">
        <f>(#REF!)</f>
        <v>#REF!</v>
      </c>
      <c r="C109" s="319" t="e">
        <f>(#REF!)</f>
        <v>#REF!</v>
      </c>
    </row>
    <row r="110" spans="1:3">
      <c r="A110" s="319" t="e">
        <f>(#REF!)</f>
        <v>#REF!</v>
      </c>
      <c r="B110" s="319" t="e">
        <f>(#REF!)</f>
        <v>#REF!</v>
      </c>
      <c r="C110" s="319" t="e">
        <f>(#REF!)</f>
        <v>#REF!</v>
      </c>
    </row>
    <row r="111" spans="1:3">
      <c r="B111" s="319"/>
      <c r="C111" s="319"/>
    </row>
    <row r="112" spans="1:3">
      <c r="A112" s="319" t="e">
        <f>(#REF!)</f>
        <v>#REF!</v>
      </c>
      <c r="B112" s="319" t="e">
        <f>(#REF!)</f>
        <v>#REF!</v>
      </c>
      <c r="C112" s="319" t="e">
        <f>(#REF!)</f>
        <v>#REF!</v>
      </c>
    </row>
    <row r="113" spans="1:3">
      <c r="A113" s="319" t="e">
        <f>(#REF!)</f>
        <v>#REF!</v>
      </c>
      <c r="B113" s="319" t="e">
        <f>(#REF!)</f>
        <v>#REF!</v>
      </c>
      <c r="C113" s="319" t="e">
        <f>(#REF!)</f>
        <v>#REF!</v>
      </c>
    </row>
    <row r="114" spans="1:3">
      <c r="B114" s="319"/>
      <c r="C114" s="319"/>
    </row>
    <row r="115" spans="1:3">
      <c r="A115" s="319" t="e">
        <f>(#REF!)</f>
        <v>#REF!</v>
      </c>
      <c r="B115" s="319" t="e">
        <f>(#REF!)</f>
        <v>#REF!</v>
      </c>
      <c r="C115" s="319" t="e">
        <f>(#REF!)</f>
        <v>#REF!</v>
      </c>
    </row>
    <row r="116" spans="1:3">
      <c r="A116" s="319" t="e">
        <f>(#REF!)</f>
        <v>#REF!</v>
      </c>
      <c r="B116" s="319" t="e">
        <f>(#REF!)</f>
        <v>#REF!</v>
      </c>
      <c r="C116" s="319" t="e">
        <f>(#REF!)</f>
        <v>#REF!</v>
      </c>
    </row>
    <row r="117" spans="1:3">
      <c r="B117" s="319"/>
      <c r="C117" s="319"/>
    </row>
    <row r="118" spans="1:3">
      <c r="A118" s="319" t="e">
        <f>(#REF!)</f>
        <v>#REF!</v>
      </c>
      <c r="B118" s="319" t="e">
        <f>(#REF!)</f>
        <v>#REF!</v>
      </c>
      <c r="C118" s="319" t="e">
        <f>(#REF!)</f>
        <v>#REF!</v>
      </c>
    </row>
    <row r="119" spans="1:3">
      <c r="A119" s="319" t="e">
        <f>(#REF!)</f>
        <v>#REF!</v>
      </c>
      <c r="B119" s="319" t="e">
        <f>(#REF!)</f>
        <v>#REF!</v>
      </c>
      <c r="C119" s="319" t="e">
        <f>(#REF!)</f>
        <v>#REF!</v>
      </c>
    </row>
    <row r="120" spans="1:3">
      <c r="B120" s="319"/>
      <c r="C120" s="319"/>
    </row>
    <row r="121" spans="1:3">
      <c r="A121" s="319" t="e">
        <f>(#REF!)</f>
        <v>#REF!</v>
      </c>
      <c r="B121" s="319" t="e">
        <f>(#REF!)</f>
        <v>#REF!</v>
      </c>
      <c r="C121" s="319" t="e">
        <f>(#REF!)</f>
        <v>#REF!</v>
      </c>
    </row>
    <row r="122" spans="1:3">
      <c r="A122" s="319" t="e">
        <f>(#REF!)</f>
        <v>#REF!</v>
      </c>
      <c r="B122" s="319" t="e">
        <f>(#REF!)</f>
        <v>#REF!</v>
      </c>
      <c r="C122" s="319" t="e">
        <f>(#REF!)</f>
        <v>#REF!</v>
      </c>
    </row>
    <row r="123" spans="1:3">
      <c r="B123" s="319"/>
      <c r="C123" s="319"/>
    </row>
    <row r="124" spans="1:3">
      <c r="A124" s="319" t="e">
        <f>(#REF!)</f>
        <v>#REF!</v>
      </c>
      <c r="B124" s="319" t="e">
        <f>(#REF!)</f>
        <v>#REF!</v>
      </c>
      <c r="C124" s="319" t="e">
        <f>(#REF!)</f>
        <v>#REF!</v>
      </c>
    </row>
    <row r="125" spans="1:3">
      <c r="A125" s="319" t="e">
        <f>(#REF!)</f>
        <v>#REF!</v>
      </c>
      <c r="B125" s="319" t="e">
        <f>(#REF!)</f>
        <v>#REF!</v>
      </c>
      <c r="C125" s="319" t="e">
        <f>(#REF!)</f>
        <v>#REF!</v>
      </c>
    </row>
    <row r="126" spans="1:3">
      <c r="B126" s="319"/>
      <c r="C126" s="319"/>
    </row>
    <row r="127" spans="1:3">
      <c r="A127" s="319" t="e">
        <f>(#REF!)</f>
        <v>#REF!</v>
      </c>
      <c r="B127" s="319" t="e">
        <f>(#REF!)</f>
        <v>#REF!</v>
      </c>
      <c r="C127" s="319" t="e">
        <f>(#REF!)</f>
        <v>#REF!</v>
      </c>
    </row>
    <row r="128" spans="1:3">
      <c r="A128" s="319" t="e">
        <f>(#REF!)</f>
        <v>#REF!</v>
      </c>
      <c r="B128" s="319" t="e">
        <f>(#REF!)</f>
        <v>#REF!</v>
      </c>
      <c r="C128" s="319" t="e">
        <f>(#REF!)</f>
        <v>#REF!</v>
      </c>
    </row>
    <row r="129" spans="1:3">
      <c r="B129" s="319"/>
      <c r="C129" s="319"/>
    </row>
    <row r="130" spans="1:3">
      <c r="A130" s="319" t="e">
        <f>(#REF!)</f>
        <v>#REF!</v>
      </c>
      <c r="B130" s="319" t="e">
        <f>(#REF!)</f>
        <v>#REF!</v>
      </c>
      <c r="C130" s="319" t="e">
        <f>(#REF!)</f>
        <v>#REF!</v>
      </c>
    </row>
    <row r="131" spans="1:3">
      <c r="A131" s="319" t="e">
        <f>(#REF!)</f>
        <v>#REF!</v>
      </c>
      <c r="B131" s="319" t="e">
        <f>(#REF!)</f>
        <v>#REF!</v>
      </c>
      <c r="C131" s="319" t="e">
        <f>(#REF!)</f>
        <v>#REF!</v>
      </c>
    </row>
    <row r="132" spans="1:3">
      <c r="B132" s="319"/>
      <c r="C132" s="319"/>
    </row>
    <row r="133" spans="1:3">
      <c r="A133" s="319" t="e">
        <f>(#REF!)</f>
        <v>#REF!</v>
      </c>
      <c r="B133" s="319" t="e">
        <f>(#REF!)</f>
        <v>#REF!</v>
      </c>
      <c r="C133" s="319" t="e">
        <f>(#REF!)</f>
        <v>#REF!</v>
      </c>
    </row>
    <row r="134" spans="1:3">
      <c r="A134" s="319" t="e">
        <f>(#REF!)</f>
        <v>#REF!</v>
      </c>
      <c r="B134" s="319" t="e">
        <f>(#REF!)</f>
        <v>#REF!</v>
      </c>
      <c r="C134" s="319" t="e">
        <f>(#REF!)</f>
        <v>#REF!</v>
      </c>
    </row>
    <row r="135" spans="1:3">
      <c r="B135" s="319"/>
      <c r="C135" s="319"/>
    </row>
    <row r="136" spans="1:3">
      <c r="A136" s="319" t="e">
        <f>(#REF!)</f>
        <v>#REF!</v>
      </c>
      <c r="B136" s="319" t="e">
        <f>(#REF!)</f>
        <v>#REF!</v>
      </c>
      <c r="C136" s="319" t="e">
        <f>(#REF!)</f>
        <v>#REF!</v>
      </c>
    </row>
    <row r="137" spans="1:3">
      <c r="A137" s="319" t="e">
        <f>(#REF!)</f>
        <v>#REF!</v>
      </c>
      <c r="B137" s="319" t="e">
        <f>(#REF!)</f>
        <v>#REF!</v>
      </c>
      <c r="C137" s="319" t="e">
        <f>(#REF!)</f>
        <v>#REF!</v>
      </c>
    </row>
    <row r="138" spans="1:3">
      <c r="B138" s="319"/>
      <c r="C138" s="319"/>
    </row>
    <row r="139" spans="1:3">
      <c r="A139" s="319" t="e">
        <f>(#REF!)</f>
        <v>#REF!</v>
      </c>
      <c r="B139" s="319" t="e">
        <f>(#REF!)</f>
        <v>#REF!</v>
      </c>
      <c r="C139" s="319" t="e">
        <f>(#REF!)</f>
        <v>#REF!</v>
      </c>
    </row>
    <row r="140" spans="1:3">
      <c r="A140" s="319" t="e">
        <f>(#REF!)</f>
        <v>#REF!</v>
      </c>
      <c r="B140" s="319" t="e">
        <f>(#REF!)</f>
        <v>#REF!</v>
      </c>
      <c r="C140" s="319" t="e">
        <f>(#REF!)</f>
        <v>#REF!</v>
      </c>
    </row>
    <row r="141" spans="1:3">
      <c r="B141" s="319"/>
      <c r="C141" s="319"/>
    </row>
    <row r="142" spans="1:3">
      <c r="A142" s="319" t="e">
        <f>(#REF!)</f>
        <v>#REF!</v>
      </c>
      <c r="B142" s="319" t="e">
        <f>(#REF!)</f>
        <v>#REF!</v>
      </c>
      <c r="C142" s="319" t="e">
        <f>(#REF!)</f>
        <v>#REF!</v>
      </c>
    </row>
    <row r="143" spans="1:3">
      <c r="A143" s="319" t="e">
        <f>(#REF!)</f>
        <v>#REF!</v>
      </c>
      <c r="B143" s="319" t="e">
        <f>(#REF!)</f>
        <v>#REF!</v>
      </c>
      <c r="C143" s="319" t="e">
        <f>(#REF!)</f>
        <v>#REF!</v>
      </c>
    </row>
    <row r="144" spans="1:3">
      <c r="B144" s="319"/>
      <c r="C144" s="319"/>
    </row>
    <row r="145" spans="1:3">
      <c r="A145" s="319" t="e">
        <f>(#REF!)</f>
        <v>#REF!</v>
      </c>
      <c r="B145" s="319" t="e">
        <f>(#REF!)</f>
        <v>#REF!</v>
      </c>
      <c r="C145" s="319" t="e">
        <f>(#REF!)</f>
        <v>#REF!</v>
      </c>
    </row>
    <row r="146" spans="1:3">
      <c r="A146" s="319" t="e">
        <f>(#REF!)</f>
        <v>#REF!</v>
      </c>
      <c r="B146" s="319" t="e">
        <f>(#REF!)</f>
        <v>#REF!</v>
      </c>
      <c r="C146" s="319" t="e">
        <f>(#REF!)</f>
        <v>#REF!</v>
      </c>
    </row>
    <row r="147" spans="1:3">
      <c r="B147" s="319"/>
      <c r="C147" s="319"/>
    </row>
    <row r="148" spans="1:3">
      <c r="A148" s="319" t="e">
        <f>(#REF!)</f>
        <v>#REF!</v>
      </c>
      <c r="B148" s="319" t="e">
        <f>(#REF!)</f>
        <v>#REF!</v>
      </c>
      <c r="C148" s="319" t="e">
        <f>(#REF!)</f>
        <v>#REF!</v>
      </c>
    </row>
    <row r="149" spans="1:3">
      <c r="A149" s="319" t="e">
        <f>(#REF!)</f>
        <v>#REF!</v>
      </c>
      <c r="B149" s="319" t="e">
        <f>(#REF!)</f>
        <v>#REF!</v>
      </c>
      <c r="C149" s="319" t="e">
        <f>(#REF!)</f>
        <v>#REF!</v>
      </c>
    </row>
    <row r="150" spans="1:3">
      <c r="B150" s="319"/>
      <c r="C150" s="319"/>
    </row>
    <row r="151" spans="1:3">
      <c r="A151" s="319" t="e">
        <f>(#REF!)</f>
        <v>#REF!</v>
      </c>
      <c r="B151" s="319" t="e">
        <f>(#REF!)</f>
        <v>#REF!</v>
      </c>
      <c r="C151" s="319" t="e">
        <f>(#REF!)</f>
        <v>#REF!</v>
      </c>
    </row>
    <row r="152" spans="1:3">
      <c r="A152" s="319" t="e">
        <f>(#REF!)</f>
        <v>#REF!</v>
      </c>
      <c r="B152" s="319" t="e">
        <f>(#REF!)</f>
        <v>#REF!</v>
      </c>
      <c r="C152" s="319" t="e">
        <f>(#REF!)</f>
        <v>#REF!</v>
      </c>
    </row>
    <row r="153" spans="1:3">
      <c r="B153" s="319"/>
      <c r="C153" s="319"/>
    </row>
    <row r="154" spans="1:3">
      <c r="A154" s="319" t="e">
        <f>(#REF!)</f>
        <v>#REF!</v>
      </c>
      <c r="B154" s="319" t="e">
        <f>(#REF!)</f>
        <v>#REF!</v>
      </c>
      <c r="C154" s="319" t="e">
        <f>(#REF!)</f>
        <v>#REF!</v>
      </c>
    </row>
    <row r="155" spans="1:3">
      <c r="A155" s="319" t="e">
        <f>(#REF!)</f>
        <v>#REF!</v>
      </c>
      <c r="B155" s="319" t="e">
        <f>(#REF!)</f>
        <v>#REF!</v>
      </c>
      <c r="C155" s="319" t="e">
        <f>(#REF!)</f>
        <v>#REF!</v>
      </c>
    </row>
    <row r="156" spans="1:3">
      <c r="B156" s="319"/>
      <c r="C156" s="319"/>
    </row>
    <row r="157" spans="1:3">
      <c r="A157" s="319" t="e">
        <f>(#REF!)</f>
        <v>#REF!</v>
      </c>
      <c r="B157" s="319" t="e">
        <f>(#REF!)</f>
        <v>#REF!</v>
      </c>
      <c r="C157" s="319" t="e">
        <f>(#REF!)</f>
        <v>#REF!</v>
      </c>
    </row>
    <row r="158" spans="1:3">
      <c r="A158" s="319" t="e">
        <f>(#REF!)</f>
        <v>#REF!</v>
      </c>
      <c r="B158" s="319" t="e">
        <f>(#REF!)</f>
        <v>#REF!</v>
      </c>
      <c r="C158" s="319" t="e">
        <f>(#REF!)</f>
        <v>#REF!</v>
      </c>
    </row>
    <row r="159" spans="1:3">
      <c r="B159" s="319"/>
      <c r="C159" s="319"/>
    </row>
    <row r="160" spans="1:3">
      <c r="A160" s="319" t="e">
        <f>(#REF!)</f>
        <v>#REF!</v>
      </c>
      <c r="B160" s="319" t="e">
        <f>(#REF!)</f>
        <v>#REF!</v>
      </c>
      <c r="C160" s="319" t="e">
        <f>(#REF!)</f>
        <v>#REF!</v>
      </c>
    </row>
    <row r="161" spans="1:3">
      <c r="A161" s="319" t="e">
        <f>(#REF!)</f>
        <v>#REF!</v>
      </c>
      <c r="B161" s="319" t="e">
        <f>(#REF!)</f>
        <v>#REF!</v>
      </c>
      <c r="C161" s="319" t="e">
        <f>(#REF!)</f>
        <v>#REF!</v>
      </c>
    </row>
    <row r="162" spans="1:3">
      <c r="B162" s="319"/>
      <c r="C162" s="319"/>
    </row>
    <row r="163" spans="1:3">
      <c r="A163" s="319" t="e">
        <f>(#REF!)</f>
        <v>#REF!</v>
      </c>
      <c r="B163" s="319" t="e">
        <f>(#REF!)</f>
        <v>#REF!</v>
      </c>
      <c r="C163" s="319" t="e">
        <f>(#REF!)</f>
        <v>#REF!</v>
      </c>
    </row>
    <row r="164" spans="1:3">
      <c r="A164" s="319" t="e">
        <f>(#REF!)</f>
        <v>#REF!</v>
      </c>
      <c r="B164" s="319" t="e">
        <f>(#REF!)</f>
        <v>#REF!</v>
      </c>
      <c r="C164" s="319" t="e">
        <f>(#REF!)</f>
        <v>#REF!</v>
      </c>
    </row>
    <row r="165" spans="1:3">
      <c r="B165" s="319"/>
      <c r="C165" s="319"/>
    </row>
    <row r="166" spans="1:3">
      <c r="A166" s="319" t="e">
        <f>(#REF!)</f>
        <v>#REF!</v>
      </c>
      <c r="B166" s="319" t="e">
        <f>(#REF!)</f>
        <v>#REF!</v>
      </c>
      <c r="C166" s="319" t="e">
        <f>(#REF!)</f>
        <v>#REF!</v>
      </c>
    </row>
    <row r="167" spans="1:3">
      <c r="A167" s="319" t="e">
        <f>(#REF!)</f>
        <v>#REF!</v>
      </c>
      <c r="B167" s="319" t="e">
        <f>(#REF!)</f>
        <v>#REF!</v>
      </c>
      <c r="C167" s="319" t="e">
        <f>(#REF!)</f>
        <v>#REF!</v>
      </c>
    </row>
    <row r="168" spans="1:3">
      <c r="B168" s="319"/>
      <c r="C168" s="319"/>
    </row>
    <row r="169" spans="1:3">
      <c r="A169" s="319" t="e">
        <f>(#REF!)</f>
        <v>#REF!</v>
      </c>
      <c r="B169" s="319" t="e">
        <f>(#REF!)</f>
        <v>#REF!</v>
      </c>
      <c r="C169" s="319" t="e">
        <f>(#REF!)</f>
        <v>#REF!</v>
      </c>
    </row>
    <row r="170" spans="1:3">
      <c r="A170" s="319" t="e">
        <f>(#REF!)</f>
        <v>#REF!</v>
      </c>
      <c r="B170" s="319" t="e">
        <f>(#REF!)</f>
        <v>#REF!</v>
      </c>
      <c r="C170" s="319" t="e">
        <f>(#REF!)</f>
        <v>#REF!</v>
      </c>
    </row>
    <row r="171" spans="1:3">
      <c r="B171" s="319"/>
      <c r="C171" s="319"/>
    </row>
    <row r="172" spans="1:3">
      <c r="A172" s="319" t="e">
        <f>(#REF!)</f>
        <v>#REF!</v>
      </c>
      <c r="B172" s="319" t="e">
        <f>(#REF!)</f>
        <v>#REF!</v>
      </c>
      <c r="C172" s="319" t="e">
        <f>(#REF!)</f>
        <v>#REF!</v>
      </c>
    </row>
    <row r="173" spans="1:3">
      <c r="A173" s="319" t="e">
        <f>(#REF!)</f>
        <v>#REF!</v>
      </c>
      <c r="B173" s="319" t="e">
        <f>(#REF!)</f>
        <v>#REF!</v>
      </c>
      <c r="C173" s="319" t="e">
        <f>(#REF!)</f>
        <v>#REF!</v>
      </c>
    </row>
    <row r="174" spans="1:3">
      <c r="B174" s="319"/>
      <c r="C174" s="319"/>
    </row>
    <row r="175" spans="1:3">
      <c r="A175" s="319" t="e">
        <f>(#REF!)</f>
        <v>#REF!</v>
      </c>
      <c r="B175" s="319" t="e">
        <f>(#REF!)</f>
        <v>#REF!</v>
      </c>
      <c r="C175" s="319" t="e">
        <f>(#REF!)</f>
        <v>#REF!</v>
      </c>
    </row>
    <row r="176" spans="1:3">
      <c r="A176" s="319" t="e">
        <f>(#REF!)</f>
        <v>#REF!</v>
      </c>
      <c r="B176" s="319" t="e">
        <f>(#REF!)</f>
        <v>#REF!</v>
      </c>
      <c r="C176" s="319" t="e">
        <f>(#REF!)</f>
        <v>#REF!</v>
      </c>
    </row>
    <row r="177" spans="1:3">
      <c r="B177" s="319"/>
      <c r="C177" s="319"/>
    </row>
    <row r="178" spans="1:3">
      <c r="A178" s="319" t="e">
        <f>(#REF!)</f>
        <v>#REF!</v>
      </c>
      <c r="B178" s="319" t="e">
        <f>(#REF!)</f>
        <v>#REF!</v>
      </c>
      <c r="C178" s="319" t="e">
        <f>(#REF!)</f>
        <v>#REF!</v>
      </c>
    </row>
    <row r="179" spans="1:3">
      <c r="A179" s="319" t="e">
        <f>(#REF!)</f>
        <v>#REF!</v>
      </c>
      <c r="B179" s="319" t="e">
        <f>(#REF!)</f>
        <v>#REF!</v>
      </c>
      <c r="C179" s="319" t="e">
        <f>(#REF!)</f>
        <v>#REF!</v>
      </c>
    </row>
    <row r="180" spans="1:3">
      <c r="B180" s="319"/>
      <c r="C180" s="319"/>
    </row>
    <row r="181" spans="1:3">
      <c r="A181" s="319" t="e">
        <f>(#REF!)</f>
        <v>#REF!</v>
      </c>
      <c r="B181" s="319" t="e">
        <f>(#REF!)</f>
        <v>#REF!</v>
      </c>
      <c r="C181" s="319" t="e">
        <f>(#REF!)</f>
        <v>#REF!</v>
      </c>
    </row>
    <row r="182" spans="1:3">
      <c r="A182" s="319" t="e">
        <f>(#REF!)</f>
        <v>#REF!</v>
      </c>
      <c r="B182" s="319" t="e">
        <f>(#REF!)</f>
        <v>#REF!</v>
      </c>
      <c r="C182" s="319" t="e">
        <f>(#REF!)</f>
        <v>#REF!</v>
      </c>
    </row>
    <row r="183" spans="1:3">
      <c r="B183" s="319"/>
      <c r="C183" s="319"/>
    </row>
    <row r="184" spans="1:3">
      <c r="A184" s="319" t="e">
        <f>(#REF!)</f>
        <v>#REF!</v>
      </c>
      <c r="B184" s="319" t="e">
        <f>(#REF!)</f>
        <v>#REF!</v>
      </c>
      <c r="C184" s="319" t="e">
        <f>(#REF!)</f>
        <v>#REF!</v>
      </c>
    </row>
    <row r="185" spans="1:3">
      <c r="A185" s="319" t="e">
        <f>(#REF!)</f>
        <v>#REF!</v>
      </c>
      <c r="B185" s="319" t="e">
        <f>(#REF!)</f>
        <v>#REF!</v>
      </c>
      <c r="C185" s="319" t="e">
        <f>(#REF!)</f>
        <v>#REF!</v>
      </c>
    </row>
    <row r="186" spans="1:3">
      <c r="B186" s="319"/>
      <c r="C186" s="319"/>
    </row>
    <row r="187" spans="1:3">
      <c r="A187" s="319" t="e">
        <f>(#REF!)</f>
        <v>#REF!</v>
      </c>
      <c r="B187" s="319" t="e">
        <f>(#REF!)</f>
        <v>#REF!</v>
      </c>
      <c r="C187" s="319" t="e">
        <f>(#REF!)</f>
        <v>#REF!</v>
      </c>
    </row>
    <row r="188" spans="1:3">
      <c r="A188" s="319" t="e">
        <f>(#REF!)</f>
        <v>#REF!</v>
      </c>
      <c r="B188" s="319" t="e">
        <f>(#REF!)</f>
        <v>#REF!</v>
      </c>
      <c r="C188" s="319" t="e">
        <f>(#REF!)</f>
        <v>#REF!</v>
      </c>
    </row>
    <row r="189" spans="1:3">
      <c r="B189" s="319"/>
      <c r="C189" s="319"/>
    </row>
    <row r="190" spans="1:3">
      <c r="A190" s="319" t="e">
        <f>(#REF!)</f>
        <v>#REF!</v>
      </c>
      <c r="B190" s="319" t="e">
        <f>(#REF!)</f>
        <v>#REF!</v>
      </c>
      <c r="C190" s="319" t="e">
        <f>(#REF!)</f>
        <v>#REF!</v>
      </c>
    </row>
    <row r="191" spans="1:3">
      <c r="A191" s="319" t="e">
        <f>(#REF!)</f>
        <v>#REF!</v>
      </c>
      <c r="B191" s="319" t="e">
        <f>(#REF!)</f>
        <v>#REF!</v>
      </c>
      <c r="C191" s="319" t="e">
        <f>(#REF!)</f>
        <v>#REF!</v>
      </c>
    </row>
    <row r="192" spans="1:3">
      <c r="B192" s="319"/>
      <c r="C192" s="319"/>
    </row>
  </sheetData>
  <sheetProtection algorithmName="SHA-512" hashValue="JalYnuDvpgL6o7RRdObGwRucI4BRIJMjtFFdvbajuCbV/OTIecfORACFNjJuSx7e4hZpfBJU86fHBj8m9P8kaA==" saltValue="3gHjulQg9OJV9Kh79K/Jfw==" spinCount="100000" sheet="1" selectLockedCells="1" selectUnlockedCells="1"/>
  <phoneticPr fontId="2" type="noConversion"/>
  <pageMargins left="0" right="0" top="0.6" bottom="0.6" header="0" footer="0"/>
  <pageSetup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38"/>
  <sheetViews>
    <sheetView workbookViewId="0">
      <selection sqref="A1:XFD1048576"/>
    </sheetView>
  </sheetViews>
  <sheetFormatPr defaultColWidth="9.140625" defaultRowHeight="12.75"/>
  <cols>
    <col min="1" max="1" width="28.42578125" style="335" customWidth="1"/>
    <col min="2" max="2" width="12" style="335" bestFit="1" customWidth="1"/>
    <col min="3" max="3" width="33.5703125" style="335" customWidth="1"/>
    <col min="4" max="4" width="13.42578125" style="336" bestFit="1" customWidth="1"/>
    <col min="5" max="5" width="15" style="335" customWidth="1"/>
    <col min="6" max="6" width="13.42578125" style="335" bestFit="1" customWidth="1"/>
    <col min="7" max="7" width="22.85546875" style="335" bestFit="1" customWidth="1"/>
    <col min="8" max="16384" width="9.140625" style="335"/>
  </cols>
  <sheetData>
    <row r="1" spans="1:5" s="318" customFormat="1">
      <c r="A1" s="318">
        <v>999</v>
      </c>
      <c r="D1" s="301"/>
    </row>
    <row r="2" spans="1:5" s="320" customFormat="1" ht="18">
      <c r="A2" s="697" t="s">
        <v>113</v>
      </c>
      <c r="B2" s="697"/>
      <c r="C2" s="697"/>
      <c r="D2" s="697"/>
      <c r="E2" s="301">
        <f>('User Information'!Z2)</f>
        <v>0</v>
      </c>
    </row>
    <row r="3" spans="1:5" s="320" customFormat="1" ht="18">
      <c r="A3" s="697" t="s">
        <v>114</v>
      </c>
      <c r="B3" s="697"/>
      <c r="C3" s="697"/>
      <c r="D3" s="697"/>
    </row>
    <row r="4" spans="1:5" s="318" customFormat="1" ht="23.25">
      <c r="A4" s="321" t="s">
        <v>115</v>
      </c>
      <c r="D4" s="301"/>
    </row>
    <row r="5" spans="1:5" s="318" customFormat="1">
      <c r="D5" s="301"/>
    </row>
    <row r="6" spans="1:5" s="316" customFormat="1">
      <c r="A6" s="315" t="s">
        <v>122</v>
      </c>
      <c r="B6" s="313" t="s">
        <v>164</v>
      </c>
      <c r="C6" s="313"/>
      <c r="D6" s="322"/>
    </row>
    <row r="7" spans="1:5" s="316" customFormat="1">
      <c r="A7" s="315"/>
      <c r="D7" s="322"/>
    </row>
    <row r="8" spans="1:5" s="316" customFormat="1">
      <c r="A8" s="315" t="s">
        <v>121</v>
      </c>
      <c r="B8" s="313" t="s">
        <v>158</v>
      </c>
      <c r="C8" s="313"/>
      <c r="D8" s="322"/>
    </row>
    <row r="9" spans="1:5" s="316" customFormat="1">
      <c r="A9" s="315"/>
      <c r="D9" s="322"/>
    </row>
    <row r="10" spans="1:5" s="316" customFormat="1">
      <c r="A10" s="315" t="s">
        <v>116</v>
      </c>
      <c r="B10" s="699" t="str">
        <f>('1'!K8)</f>
        <v>Judith Cruz</v>
      </c>
      <c r="C10" s="699"/>
      <c r="D10" s="322" t="s">
        <v>157</v>
      </c>
      <c r="E10" s="316">
        <f>('1'!J9)</f>
        <v>0</v>
      </c>
    </row>
    <row r="11" spans="1:5" s="316" customFormat="1">
      <c r="A11" s="315"/>
      <c r="D11" s="322"/>
    </row>
    <row r="12" spans="1:5" s="316" customFormat="1">
      <c r="A12" s="315" t="s">
        <v>117</v>
      </c>
      <c r="B12" s="323"/>
      <c r="C12" s="313"/>
      <c r="D12" s="322"/>
    </row>
    <row r="13" spans="1:5" s="316" customFormat="1">
      <c r="A13" s="315"/>
      <c r="D13" s="322"/>
    </row>
    <row r="14" spans="1:5" s="316" customFormat="1">
      <c r="A14" s="315" t="s">
        <v>130</v>
      </c>
      <c r="B14" s="314" t="s">
        <v>263</v>
      </c>
      <c r="C14" s="323">
        <f>SUM('User Information'!AD11)</f>
        <v>0</v>
      </c>
    </row>
    <row r="15" spans="1:5" s="316" customFormat="1">
      <c r="A15" s="315"/>
      <c r="B15" s="298"/>
      <c r="C15" s="315"/>
    </row>
    <row r="16" spans="1:5" s="316" customFormat="1">
      <c r="A16" s="315" t="s">
        <v>29</v>
      </c>
      <c r="B16" s="314"/>
      <c r="C16" s="323"/>
    </row>
    <row r="17" spans="1:10" s="316" customFormat="1">
      <c r="A17" s="315"/>
      <c r="D17" s="322"/>
    </row>
    <row r="18" spans="1:10" s="316" customFormat="1">
      <c r="A18" s="315" t="s">
        <v>118</v>
      </c>
      <c r="B18" s="699">
        <f>('User Information'!F4)</f>
        <v>0</v>
      </c>
      <c r="C18" s="699"/>
    </row>
    <row r="19" spans="1:10" s="316" customFormat="1">
      <c r="A19" s="315"/>
      <c r="D19" s="322"/>
    </row>
    <row r="20" spans="1:10" s="316" customFormat="1">
      <c r="A20" s="315" t="s">
        <v>12</v>
      </c>
      <c r="B20" s="324">
        <f>('User Information'!F6)</f>
        <v>0</v>
      </c>
      <c r="C20" s="313"/>
      <c r="D20" s="322"/>
    </row>
    <row r="21" spans="1:10" s="316" customFormat="1">
      <c r="A21" s="315"/>
      <c r="C21" s="322"/>
    </row>
    <row r="22" spans="1:10" s="316" customFormat="1">
      <c r="A22" s="315" t="s">
        <v>161</v>
      </c>
      <c r="B22" s="324">
        <f>('User Information'!F6)</f>
        <v>0</v>
      </c>
      <c r="C22" s="299"/>
    </row>
    <row r="23" spans="1:10" s="316" customFormat="1">
      <c r="A23" s="315"/>
      <c r="C23" s="322"/>
    </row>
    <row r="24" spans="1:10" s="316" customFormat="1">
      <c r="A24" s="315" t="s">
        <v>162</v>
      </c>
      <c r="B24" s="699" t="s">
        <v>163</v>
      </c>
      <c r="C24" s="699"/>
    </row>
    <row r="25" spans="1:10" s="316" customFormat="1">
      <c r="A25" s="315"/>
      <c r="C25" s="322"/>
    </row>
    <row r="26" spans="1:10" s="316" customFormat="1">
      <c r="A26" s="315" t="s">
        <v>127</v>
      </c>
      <c r="B26" s="323">
        <f>('User Information'!AE11)</f>
        <v>0</v>
      </c>
      <c r="C26" s="313"/>
      <c r="D26" s="322"/>
    </row>
    <row r="27" spans="1:10" s="318" customFormat="1">
      <c r="A27" s="325"/>
      <c r="D27" s="301"/>
    </row>
    <row r="28" spans="1:10" s="318" customFormat="1">
      <c r="A28" s="325"/>
      <c r="D28" s="301"/>
    </row>
    <row r="29" spans="1:10" s="318" customFormat="1" ht="13.5" thickBot="1">
      <c r="A29" s="317"/>
      <c r="D29" s="301"/>
    </row>
    <row r="30" spans="1:10" s="318" customFormat="1" ht="51.75" thickBot="1">
      <c r="A30" s="305" t="s">
        <v>119</v>
      </c>
      <c r="B30" s="305" t="s">
        <v>7</v>
      </c>
      <c r="C30" s="305" t="s">
        <v>8</v>
      </c>
      <c r="D30" s="305" t="s">
        <v>93</v>
      </c>
      <c r="E30" s="305" t="s">
        <v>109</v>
      </c>
      <c r="F30" s="305" t="s">
        <v>120</v>
      </c>
      <c r="G30" s="305" t="s">
        <v>173</v>
      </c>
    </row>
    <row r="31" spans="1:10" s="318" customFormat="1">
      <c r="A31" s="310">
        <f>('User Information'!L11)</f>
        <v>0</v>
      </c>
      <c r="B31" s="310">
        <f>('User Information'!G11)</f>
        <v>0</v>
      </c>
      <c r="C31" s="326" t="str">
        <f>('User Information'!H11)</f>
        <v>Unlimited Mobile Broadband 4G</v>
      </c>
      <c r="D31" s="326" t="str">
        <f>('User Information'!AL11)</f>
        <v>0097399</v>
      </c>
      <c r="E31" s="327">
        <f>('User Information'!I11)</f>
        <v>0</v>
      </c>
      <c r="F31" s="327">
        <f>('User Information'!K11)</f>
        <v>0</v>
      </c>
      <c r="G31" s="326">
        <f>('User Information'!J11)</f>
        <v>0</v>
      </c>
      <c r="H31" s="301"/>
      <c r="I31" s="301"/>
      <c r="J31" s="301"/>
    </row>
    <row r="32" spans="1:10" s="318" customFormat="1">
      <c r="A32" s="310">
        <f>('User Information'!L12)</f>
        <v>0</v>
      </c>
      <c r="B32" s="310">
        <f>('User Information'!G12)</f>
        <v>0</v>
      </c>
      <c r="C32" s="328">
        <f>('User Information'!H12)</f>
        <v>0</v>
      </c>
      <c r="D32" s="326" t="str">
        <f>('User Information'!AL12)</f>
        <v>0097399</v>
      </c>
      <c r="E32" s="329">
        <f>('User Information'!I12)</f>
        <v>0</v>
      </c>
      <c r="F32" s="329">
        <f>('User Information'!K12)</f>
        <v>0</v>
      </c>
      <c r="G32" s="326">
        <f>('User Information'!J12)</f>
        <v>0</v>
      </c>
      <c r="H32" s="301"/>
      <c r="I32" s="301"/>
      <c r="J32" s="301"/>
    </row>
    <row r="33" spans="1:10" s="318" customFormat="1">
      <c r="A33" s="310">
        <f>('User Information'!L13)</f>
        <v>0</v>
      </c>
      <c r="B33" s="310">
        <f>('User Information'!G13)</f>
        <v>0</v>
      </c>
      <c r="C33" s="328">
        <f>('User Information'!H13)</f>
        <v>0</v>
      </c>
      <c r="D33" s="326" t="str">
        <f>('User Information'!AL13)</f>
        <v>0097399</v>
      </c>
      <c r="E33" s="329">
        <f>('User Information'!I13)</f>
        <v>0</v>
      </c>
      <c r="F33" s="329">
        <f>('User Information'!K13)</f>
        <v>0</v>
      </c>
      <c r="G33" s="326">
        <f>('User Information'!J13)</f>
        <v>0</v>
      </c>
      <c r="H33" s="301"/>
      <c r="I33" s="301"/>
      <c r="J33" s="301"/>
    </row>
    <row r="34" spans="1:10" s="318" customFormat="1">
      <c r="A34" s="310">
        <f>('User Information'!L14)</f>
        <v>0</v>
      </c>
      <c r="B34" s="310">
        <f>('User Information'!G14)</f>
        <v>0</v>
      </c>
      <c r="C34" s="328">
        <f>('User Information'!H14)</f>
        <v>0</v>
      </c>
      <c r="D34" s="326" t="str">
        <f>('User Information'!AL14)</f>
        <v>0097399</v>
      </c>
      <c r="E34" s="329">
        <f>('User Information'!I14)</f>
        <v>0</v>
      </c>
      <c r="F34" s="329">
        <f>('User Information'!K14)</f>
        <v>0</v>
      </c>
      <c r="G34" s="326">
        <f>('User Information'!J14)</f>
        <v>0</v>
      </c>
      <c r="H34" s="301"/>
      <c r="I34" s="301"/>
      <c r="J34" s="301"/>
    </row>
    <row r="35" spans="1:10" s="318" customFormat="1">
      <c r="A35" s="310">
        <f>('User Information'!L15)</f>
        <v>0</v>
      </c>
      <c r="B35" s="310">
        <f>('User Information'!G15)</f>
        <v>0</v>
      </c>
      <c r="C35" s="328">
        <f>('User Information'!H15)</f>
        <v>0</v>
      </c>
      <c r="D35" s="326" t="str">
        <f>('User Information'!AL15)</f>
        <v>0097399</v>
      </c>
      <c r="E35" s="329">
        <f>('User Information'!I15)</f>
        <v>0</v>
      </c>
      <c r="F35" s="329">
        <f>('User Information'!K15)</f>
        <v>0</v>
      </c>
      <c r="G35" s="326">
        <f>('User Information'!J15)</f>
        <v>0</v>
      </c>
      <c r="H35" s="301"/>
      <c r="I35" s="301"/>
      <c r="J35" s="301"/>
    </row>
    <row r="36" spans="1:10" s="318" customFormat="1">
      <c r="A36" s="310">
        <f>('User Information'!L16)</f>
        <v>0</v>
      </c>
      <c r="B36" s="310">
        <f>('User Information'!G16)</f>
        <v>0</v>
      </c>
      <c r="C36" s="328">
        <f>('User Information'!H16)</f>
        <v>0</v>
      </c>
      <c r="D36" s="326" t="str">
        <f>('User Information'!AL16)</f>
        <v>0097399</v>
      </c>
      <c r="E36" s="329">
        <f>('User Information'!I16)</f>
        <v>0</v>
      </c>
      <c r="F36" s="329">
        <f>('User Information'!K16)</f>
        <v>0</v>
      </c>
      <c r="G36" s="326">
        <f>('User Information'!J16)</f>
        <v>0</v>
      </c>
      <c r="H36" s="301"/>
      <c r="I36" s="301"/>
      <c r="J36" s="301"/>
    </row>
    <row r="37" spans="1:10" s="318" customFormat="1">
      <c r="A37" s="310">
        <f>('User Information'!L17)</f>
        <v>0</v>
      </c>
      <c r="B37" s="310">
        <f>('User Information'!G17)</f>
        <v>0</v>
      </c>
      <c r="C37" s="328">
        <f>('User Information'!H17)</f>
        <v>0</v>
      </c>
      <c r="D37" s="326" t="str">
        <f>('User Information'!AL17)</f>
        <v>0097399</v>
      </c>
      <c r="E37" s="329" t="str">
        <f>('User Information'!I17)</f>
        <v xml:space="preserve"> </v>
      </c>
      <c r="F37" s="329">
        <f>('User Information'!K17)</f>
        <v>0</v>
      </c>
      <c r="G37" s="326" t="str">
        <f>('User Information'!J17)</f>
        <v>NONE</v>
      </c>
      <c r="H37" s="301"/>
      <c r="I37" s="301"/>
      <c r="J37" s="301"/>
    </row>
    <row r="38" spans="1:10" s="318" customFormat="1">
      <c r="A38" s="310">
        <f>('User Information'!L18)</f>
        <v>0</v>
      </c>
      <c r="B38" s="310">
        <f>('User Information'!G18)</f>
        <v>0</v>
      </c>
      <c r="C38" s="328">
        <f>('User Information'!H18)</f>
        <v>0</v>
      </c>
      <c r="D38" s="326" t="str">
        <f>('User Information'!AL18)</f>
        <v>0097399</v>
      </c>
      <c r="E38" s="329" t="str">
        <f>('User Information'!I18)</f>
        <v xml:space="preserve"> </v>
      </c>
      <c r="F38" s="329">
        <f>('User Information'!K18)</f>
        <v>0</v>
      </c>
      <c r="G38" s="326" t="str">
        <f>('User Information'!J18)</f>
        <v>NONE</v>
      </c>
      <c r="H38" s="301"/>
      <c r="I38" s="301"/>
      <c r="J38" s="301"/>
    </row>
    <row r="39" spans="1:10" s="318" customFormat="1">
      <c r="A39" s="310">
        <f>('User Information'!L19)</f>
        <v>0</v>
      </c>
      <c r="B39" s="310">
        <f>('User Information'!G19)</f>
        <v>0</v>
      </c>
      <c r="C39" s="328">
        <f>('User Information'!H19)</f>
        <v>0</v>
      </c>
      <c r="D39" s="326" t="str">
        <f>('User Information'!AL19)</f>
        <v>0097399</v>
      </c>
      <c r="E39" s="329" t="str">
        <f>('User Information'!I19)</f>
        <v xml:space="preserve"> </v>
      </c>
      <c r="F39" s="329">
        <f>('User Information'!K19)</f>
        <v>0</v>
      </c>
      <c r="G39" s="326" t="str">
        <f>('User Information'!J19)</f>
        <v>NONE</v>
      </c>
      <c r="H39" s="301"/>
      <c r="I39" s="301"/>
      <c r="J39" s="301"/>
    </row>
    <row r="40" spans="1:10" s="318" customFormat="1">
      <c r="A40" s="310">
        <f>('User Information'!L20)</f>
        <v>0</v>
      </c>
      <c r="B40" s="310">
        <f>('User Information'!G20)</f>
        <v>0</v>
      </c>
      <c r="C40" s="328">
        <f>('User Information'!H20)</f>
        <v>0</v>
      </c>
      <c r="D40" s="326" t="str">
        <f>('User Information'!AL20)</f>
        <v>0097399</v>
      </c>
      <c r="E40" s="329" t="str">
        <f>('User Information'!I20)</f>
        <v xml:space="preserve"> </v>
      </c>
      <c r="F40" s="329">
        <f>('User Information'!K20)</f>
        <v>0</v>
      </c>
      <c r="G40" s="326" t="str">
        <f>('User Information'!J20)</f>
        <v>NONE</v>
      </c>
      <c r="H40" s="301"/>
      <c r="I40" s="301"/>
      <c r="J40" s="301"/>
    </row>
    <row r="41" spans="1:10" s="318" customFormat="1">
      <c r="A41" s="310">
        <f>('User Information'!L21)</f>
        <v>0</v>
      </c>
      <c r="B41" s="310">
        <f>('User Information'!G21)</f>
        <v>0</v>
      </c>
      <c r="C41" s="328">
        <f>('User Information'!H21)</f>
        <v>0</v>
      </c>
      <c r="D41" s="326" t="str">
        <f>('User Information'!AL21)</f>
        <v>0097399</v>
      </c>
      <c r="E41" s="329" t="str">
        <f>('User Information'!I21)</f>
        <v xml:space="preserve"> </v>
      </c>
      <c r="F41" s="329">
        <f>('User Information'!K21)</f>
        <v>0</v>
      </c>
      <c r="G41" s="326" t="str">
        <f>('User Information'!J21)</f>
        <v>NONE</v>
      </c>
      <c r="H41" s="301"/>
      <c r="I41" s="301"/>
      <c r="J41" s="301"/>
    </row>
    <row r="42" spans="1:10" s="318" customFormat="1">
      <c r="A42" s="310">
        <f>('User Information'!L22)</f>
        <v>0</v>
      </c>
      <c r="B42" s="310">
        <f>('User Information'!G22)</f>
        <v>0</v>
      </c>
      <c r="C42" s="328">
        <f>('User Information'!H22)</f>
        <v>0</v>
      </c>
      <c r="D42" s="326" t="str">
        <f>('User Information'!AL22)</f>
        <v>0097399</v>
      </c>
      <c r="E42" s="329" t="str">
        <f>('User Information'!I22)</f>
        <v xml:space="preserve"> </v>
      </c>
      <c r="F42" s="329">
        <f>('User Information'!K22)</f>
        <v>0</v>
      </c>
      <c r="G42" s="326" t="str">
        <f>('User Information'!J22)</f>
        <v>NONE</v>
      </c>
      <c r="H42" s="301"/>
      <c r="I42" s="301"/>
      <c r="J42" s="301"/>
    </row>
    <row r="43" spans="1:10" s="318" customFormat="1">
      <c r="A43" s="310">
        <f>('User Information'!L23)</f>
        <v>0</v>
      </c>
      <c r="B43" s="310">
        <f>('User Information'!G23)</f>
        <v>0</v>
      </c>
      <c r="C43" s="328">
        <f>('User Information'!H23)</f>
        <v>0</v>
      </c>
      <c r="D43" s="326" t="str">
        <f>('User Information'!AL23)</f>
        <v>0097399</v>
      </c>
      <c r="E43" s="329" t="str">
        <f>('User Information'!I23)</f>
        <v xml:space="preserve"> </v>
      </c>
      <c r="F43" s="329">
        <f>('User Information'!K23)</f>
        <v>0</v>
      </c>
      <c r="G43" s="326" t="str">
        <f>('User Information'!J23)</f>
        <v>NONE</v>
      </c>
      <c r="H43" s="301"/>
      <c r="I43" s="301"/>
      <c r="J43" s="301"/>
    </row>
    <row r="44" spans="1:10" s="318" customFormat="1">
      <c r="A44" s="310">
        <f>('User Information'!L24)</f>
        <v>0</v>
      </c>
      <c r="B44" s="310">
        <f>('User Information'!G24)</f>
        <v>0</v>
      </c>
      <c r="C44" s="328">
        <f>('User Information'!H24)</f>
        <v>0</v>
      </c>
      <c r="D44" s="326" t="str">
        <f>('User Information'!AL24)</f>
        <v>0097399</v>
      </c>
      <c r="E44" s="329" t="str">
        <f>('User Information'!I24)</f>
        <v xml:space="preserve"> </v>
      </c>
      <c r="F44" s="329">
        <f>('User Information'!K24)</f>
        <v>0</v>
      </c>
      <c r="G44" s="326" t="str">
        <f>('User Information'!J24)</f>
        <v>NONE</v>
      </c>
      <c r="H44" s="301"/>
      <c r="I44" s="301"/>
      <c r="J44" s="301"/>
    </row>
    <row r="45" spans="1:10" s="318" customFormat="1">
      <c r="A45" s="310">
        <f>('User Information'!L25)</f>
        <v>0</v>
      </c>
      <c r="B45" s="310">
        <f>('User Information'!G25)</f>
        <v>0</v>
      </c>
      <c r="C45" s="328">
        <f>('User Information'!H25)</f>
        <v>0</v>
      </c>
      <c r="D45" s="326" t="str">
        <f>('User Information'!AL25)</f>
        <v>0097399</v>
      </c>
      <c r="E45" s="329" t="str">
        <f>('User Information'!I25)</f>
        <v xml:space="preserve"> </v>
      </c>
      <c r="F45" s="329">
        <f>('User Information'!K25)</f>
        <v>0</v>
      </c>
      <c r="G45" s="326" t="str">
        <f>('User Information'!J25)</f>
        <v>NONE</v>
      </c>
      <c r="H45" s="301"/>
      <c r="I45" s="301"/>
      <c r="J45" s="301"/>
    </row>
    <row r="46" spans="1:10" s="318" customFormat="1">
      <c r="A46" s="310">
        <f>('User Information'!L26)</f>
        <v>0</v>
      </c>
      <c r="B46" s="310">
        <f>('User Information'!G26)</f>
        <v>0</v>
      </c>
      <c r="C46" s="328">
        <f>('User Information'!H26)</f>
        <v>0</v>
      </c>
      <c r="D46" s="326" t="str">
        <f>('User Information'!AL26)</f>
        <v>0097399</v>
      </c>
      <c r="E46" s="329" t="str">
        <f>('User Information'!I26)</f>
        <v xml:space="preserve"> </v>
      </c>
      <c r="F46" s="329">
        <f>('User Information'!K26)</f>
        <v>0</v>
      </c>
      <c r="G46" s="326" t="str">
        <f>('User Information'!J26)</f>
        <v>NONE</v>
      </c>
      <c r="H46" s="301"/>
      <c r="I46" s="301"/>
      <c r="J46" s="301"/>
    </row>
    <row r="47" spans="1:10" s="318" customFormat="1">
      <c r="A47" s="310">
        <f>('User Information'!L27)</f>
        <v>0</v>
      </c>
      <c r="B47" s="310">
        <f>('User Information'!G27)</f>
        <v>0</v>
      </c>
      <c r="C47" s="328">
        <f>('User Information'!H27)</f>
        <v>0</v>
      </c>
      <c r="D47" s="326" t="str">
        <f>('User Information'!AL27)</f>
        <v>0097399</v>
      </c>
      <c r="E47" s="329" t="str">
        <f>('User Information'!I27)</f>
        <v xml:space="preserve"> </v>
      </c>
      <c r="F47" s="329">
        <f>('User Information'!K27)</f>
        <v>0</v>
      </c>
      <c r="G47" s="326" t="str">
        <f>('User Information'!J27)</f>
        <v>NONE</v>
      </c>
      <c r="H47" s="301"/>
      <c r="I47" s="301"/>
      <c r="J47" s="301"/>
    </row>
    <row r="48" spans="1:10" s="318" customFormat="1">
      <c r="A48" s="310">
        <f>('User Information'!L28)</f>
        <v>0</v>
      </c>
      <c r="B48" s="310">
        <f>('User Information'!G28)</f>
        <v>0</v>
      </c>
      <c r="C48" s="328">
        <f>('User Information'!H28)</f>
        <v>0</v>
      </c>
      <c r="D48" s="326" t="str">
        <f>('User Information'!AL28)</f>
        <v>0097399</v>
      </c>
      <c r="E48" s="329" t="str">
        <f>('User Information'!I28)</f>
        <v xml:space="preserve"> </v>
      </c>
      <c r="F48" s="329">
        <f>('User Information'!K28)</f>
        <v>0</v>
      </c>
      <c r="G48" s="326" t="str">
        <f>('User Information'!J28)</f>
        <v>NONE</v>
      </c>
      <c r="H48" s="301"/>
      <c r="I48" s="301"/>
      <c r="J48" s="301"/>
    </row>
    <row r="49" spans="1:10" s="318" customFormat="1">
      <c r="A49" s="310">
        <f>('User Information'!L29)</f>
        <v>0</v>
      </c>
      <c r="B49" s="310">
        <f>('User Information'!G29)</f>
        <v>0</v>
      </c>
      <c r="C49" s="328">
        <f>('User Information'!H29)</f>
        <v>0</v>
      </c>
      <c r="D49" s="326" t="str">
        <f>('User Information'!AL29)</f>
        <v>0097399</v>
      </c>
      <c r="E49" s="329" t="str">
        <f>('User Information'!I29)</f>
        <v xml:space="preserve"> </v>
      </c>
      <c r="F49" s="329">
        <f>('User Information'!K29)</f>
        <v>0</v>
      </c>
      <c r="G49" s="326" t="str">
        <f>('User Information'!J29)</f>
        <v>NONE</v>
      </c>
      <c r="H49" s="301"/>
      <c r="I49" s="301"/>
      <c r="J49" s="301"/>
    </row>
    <row r="50" spans="1:10" s="318" customFormat="1">
      <c r="A50" s="310">
        <f>('User Information'!L30)</f>
        <v>0</v>
      </c>
      <c r="B50" s="310">
        <f>('User Information'!G30)</f>
        <v>0</v>
      </c>
      <c r="C50" s="328">
        <f>('User Information'!H30)</f>
        <v>0</v>
      </c>
      <c r="D50" s="326" t="str">
        <f>('User Information'!AL30)</f>
        <v>0097399</v>
      </c>
      <c r="E50" s="329" t="str">
        <f>('User Information'!I30)</f>
        <v xml:space="preserve"> </v>
      </c>
      <c r="F50" s="329">
        <f>('User Information'!K30)</f>
        <v>0</v>
      </c>
      <c r="G50" s="326" t="str">
        <f>('User Information'!J30)</f>
        <v>NONE</v>
      </c>
      <c r="H50" s="301"/>
      <c r="I50" s="301"/>
      <c r="J50" s="301"/>
    </row>
    <row r="51" spans="1:10" s="318" customFormat="1">
      <c r="A51" s="310">
        <f>('User Information'!L31)</f>
        <v>0</v>
      </c>
      <c r="B51" s="310">
        <f>('User Information'!G31)</f>
        <v>0</v>
      </c>
      <c r="C51" s="328">
        <f>('User Information'!H31)</f>
        <v>0</v>
      </c>
      <c r="D51" s="326" t="str">
        <f>('User Information'!AL31)</f>
        <v>0097399</v>
      </c>
      <c r="E51" s="329" t="str">
        <f>('User Information'!I31)</f>
        <v xml:space="preserve"> </v>
      </c>
      <c r="F51" s="329">
        <f>('User Information'!K31)</f>
        <v>0</v>
      </c>
      <c r="G51" s="326" t="str">
        <f>('User Information'!J31)</f>
        <v>NONE</v>
      </c>
      <c r="H51" s="301"/>
      <c r="I51" s="301"/>
      <c r="J51" s="301"/>
    </row>
    <row r="52" spans="1:10" s="318" customFormat="1">
      <c r="A52" s="310">
        <f>('User Information'!L32)</f>
        <v>0</v>
      </c>
      <c r="B52" s="310">
        <f>('User Information'!G32)</f>
        <v>0</v>
      </c>
      <c r="C52" s="328">
        <f>('User Information'!H32)</f>
        <v>0</v>
      </c>
      <c r="D52" s="326" t="str">
        <f>('User Information'!AL32)</f>
        <v>0097399</v>
      </c>
      <c r="E52" s="329" t="str">
        <f>('User Information'!I32)</f>
        <v xml:space="preserve"> </v>
      </c>
      <c r="F52" s="329">
        <f>('User Information'!K32)</f>
        <v>0</v>
      </c>
      <c r="G52" s="326" t="str">
        <f>('User Information'!J32)</f>
        <v>NONE</v>
      </c>
      <c r="H52" s="301"/>
      <c r="I52" s="301"/>
      <c r="J52" s="301"/>
    </row>
    <row r="53" spans="1:10" s="318" customFormat="1">
      <c r="A53" s="310">
        <f>('User Information'!L33)</f>
        <v>0</v>
      </c>
      <c r="B53" s="310">
        <f>('User Information'!G33)</f>
        <v>0</v>
      </c>
      <c r="C53" s="328">
        <f>('User Information'!H33)</f>
        <v>0</v>
      </c>
      <c r="D53" s="326" t="str">
        <f>('User Information'!AL33)</f>
        <v>0097399</v>
      </c>
      <c r="E53" s="329" t="str">
        <f>('User Information'!I33)</f>
        <v xml:space="preserve"> </v>
      </c>
      <c r="F53" s="329">
        <f>('User Information'!K33)</f>
        <v>0</v>
      </c>
      <c r="G53" s="326" t="str">
        <f>('User Information'!J33)</f>
        <v>NONE</v>
      </c>
      <c r="H53" s="301"/>
      <c r="I53" s="301"/>
      <c r="J53" s="301"/>
    </row>
    <row r="54" spans="1:10" s="318" customFormat="1">
      <c r="A54" s="310">
        <f>('User Information'!L34)</f>
        <v>0</v>
      </c>
      <c r="B54" s="310">
        <f>('User Information'!G34)</f>
        <v>0</v>
      </c>
      <c r="C54" s="328">
        <f>('User Information'!H34)</f>
        <v>0</v>
      </c>
      <c r="D54" s="326" t="str">
        <f>('User Information'!AL34)</f>
        <v>0097399</v>
      </c>
      <c r="E54" s="329" t="str">
        <f>('User Information'!I34)</f>
        <v xml:space="preserve"> </v>
      </c>
      <c r="F54" s="329">
        <f>('User Information'!K34)</f>
        <v>0</v>
      </c>
      <c r="G54" s="326" t="str">
        <f>('User Information'!J34)</f>
        <v>NONE</v>
      </c>
      <c r="H54" s="301"/>
      <c r="I54" s="301"/>
      <c r="J54" s="301"/>
    </row>
    <row r="55" spans="1:10" s="318" customFormat="1">
      <c r="A55" s="310">
        <f>('User Information'!L35)</f>
        <v>0</v>
      </c>
      <c r="B55" s="310">
        <f>('User Information'!G35)</f>
        <v>0</v>
      </c>
      <c r="C55" s="328">
        <f>('User Information'!H35)</f>
        <v>0</v>
      </c>
      <c r="D55" s="326" t="str">
        <f>('User Information'!AL35)</f>
        <v>0097399</v>
      </c>
      <c r="E55" s="329" t="str">
        <f>('User Information'!I35)</f>
        <v xml:space="preserve"> </v>
      </c>
      <c r="F55" s="329">
        <f>('User Information'!K35)</f>
        <v>0</v>
      </c>
      <c r="G55" s="326" t="str">
        <f>('User Information'!J35)</f>
        <v>NONE</v>
      </c>
      <c r="H55" s="301"/>
      <c r="I55" s="301"/>
      <c r="J55" s="301"/>
    </row>
    <row r="56" spans="1:10" s="318" customFormat="1">
      <c r="A56" s="310">
        <f>('User Information'!L36)</f>
        <v>0</v>
      </c>
      <c r="B56" s="310">
        <f>('User Information'!G36)</f>
        <v>0</v>
      </c>
      <c r="C56" s="328">
        <f>('User Information'!H36)</f>
        <v>0</v>
      </c>
      <c r="D56" s="326" t="str">
        <f>('User Information'!AL36)</f>
        <v>0097399</v>
      </c>
      <c r="E56" s="329" t="str">
        <f>('User Information'!I36)</f>
        <v xml:space="preserve"> </v>
      </c>
      <c r="F56" s="329">
        <f>('User Information'!K36)</f>
        <v>0</v>
      </c>
      <c r="G56" s="326" t="str">
        <f>('User Information'!J36)</f>
        <v>NONE</v>
      </c>
      <c r="H56" s="301"/>
      <c r="I56" s="301"/>
      <c r="J56" s="301"/>
    </row>
    <row r="57" spans="1:10" s="318" customFormat="1">
      <c r="A57" s="310">
        <f>('User Information'!L37)</f>
        <v>0</v>
      </c>
      <c r="B57" s="310">
        <f>('User Information'!G37)</f>
        <v>0</v>
      </c>
      <c r="C57" s="328">
        <f>('User Information'!H37)</f>
        <v>0</v>
      </c>
      <c r="D57" s="326" t="str">
        <f>('User Information'!AL37)</f>
        <v>0097399</v>
      </c>
      <c r="E57" s="329" t="str">
        <f>('User Information'!I37)</f>
        <v xml:space="preserve"> </v>
      </c>
      <c r="F57" s="329">
        <f>('User Information'!K37)</f>
        <v>0</v>
      </c>
      <c r="G57" s="326" t="str">
        <f>('User Information'!J37)</f>
        <v>NONE</v>
      </c>
      <c r="H57" s="301"/>
      <c r="I57" s="301"/>
      <c r="J57" s="301"/>
    </row>
    <row r="58" spans="1:10" s="318" customFormat="1">
      <c r="A58" s="310">
        <f>('User Information'!L38)</f>
        <v>0</v>
      </c>
      <c r="B58" s="310">
        <f>('User Information'!G38)</f>
        <v>0</v>
      </c>
      <c r="C58" s="328">
        <f>('User Information'!H38)</f>
        <v>0</v>
      </c>
      <c r="D58" s="326" t="str">
        <f>('User Information'!AL38)</f>
        <v>0097399</v>
      </c>
      <c r="E58" s="329" t="str">
        <f>('User Information'!I38)</f>
        <v xml:space="preserve"> </v>
      </c>
      <c r="F58" s="329">
        <f>('User Information'!K38)</f>
        <v>0</v>
      </c>
      <c r="G58" s="326" t="str">
        <f>('User Information'!J38)</f>
        <v>NONE</v>
      </c>
      <c r="H58" s="301"/>
      <c r="I58" s="301"/>
      <c r="J58" s="301"/>
    </row>
    <row r="59" spans="1:10" s="318" customFormat="1">
      <c r="A59" s="310">
        <f>('User Information'!L39)</f>
        <v>0</v>
      </c>
      <c r="B59" s="310">
        <f>('User Information'!G39)</f>
        <v>0</v>
      </c>
      <c r="C59" s="328">
        <f>('User Information'!H39)</f>
        <v>0</v>
      </c>
      <c r="D59" s="326" t="str">
        <f>('User Information'!AL39)</f>
        <v>0097399</v>
      </c>
      <c r="E59" s="329" t="str">
        <f>('User Information'!I39)</f>
        <v xml:space="preserve"> </v>
      </c>
      <c r="F59" s="329">
        <f>('User Information'!K39)</f>
        <v>0</v>
      </c>
      <c r="G59" s="326" t="str">
        <f>('User Information'!J39)</f>
        <v>NONE</v>
      </c>
      <c r="H59" s="301"/>
      <c r="I59" s="301"/>
      <c r="J59" s="301"/>
    </row>
    <row r="60" spans="1:10" s="318" customFormat="1">
      <c r="A60" s="310">
        <f>('User Information'!L40)</f>
        <v>0</v>
      </c>
      <c r="B60" s="310">
        <f>('User Information'!G40)</f>
        <v>0</v>
      </c>
      <c r="C60" s="328">
        <f>('User Information'!H40)</f>
        <v>0</v>
      </c>
      <c r="D60" s="326" t="str">
        <f>('User Information'!AL40)</f>
        <v>0097399</v>
      </c>
      <c r="E60" s="329" t="str">
        <f>('User Information'!I40)</f>
        <v xml:space="preserve"> </v>
      </c>
      <c r="F60" s="329">
        <f>('User Information'!K40)</f>
        <v>0</v>
      </c>
      <c r="G60" s="326" t="str">
        <f>('User Information'!J40)</f>
        <v>NONE</v>
      </c>
      <c r="H60" s="301"/>
      <c r="I60" s="301"/>
      <c r="J60" s="301"/>
    </row>
    <row r="61" spans="1:10" s="318" customFormat="1">
      <c r="A61" s="310">
        <f>('User Information'!L41)</f>
        <v>0</v>
      </c>
      <c r="B61" s="310">
        <f>('User Information'!G41)</f>
        <v>0</v>
      </c>
      <c r="C61" s="328">
        <f>('User Information'!H41)</f>
        <v>0</v>
      </c>
      <c r="D61" s="326" t="str">
        <f>('User Information'!AL41)</f>
        <v>0097399</v>
      </c>
      <c r="E61" s="329" t="str">
        <f>('User Information'!I41)</f>
        <v xml:space="preserve"> </v>
      </c>
      <c r="F61" s="329">
        <f>('User Information'!K41)</f>
        <v>0</v>
      </c>
      <c r="G61" s="326" t="str">
        <f>('User Information'!J41)</f>
        <v>NONE</v>
      </c>
      <c r="H61" s="301"/>
      <c r="I61" s="301"/>
      <c r="J61" s="301"/>
    </row>
    <row r="62" spans="1:10" s="318" customFormat="1">
      <c r="A62" s="310">
        <f>('User Information'!L42)</f>
        <v>0</v>
      </c>
      <c r="B62" s="310">
        <f>('User Information'!G42)</f>
        <v>0</v>
      </c>
      <c r="C62" s="328">
        <f>('User Information'!H42)</f>
        <v>0</v>
      </c>
      <c r="D62" s="326" t="str">
        <f>('User Information'!AL42)</f>
        <v>0097399</v>
      </c>
      <c r="E62" s="329" t="str">
        <f>('User Information'!I42)</f>
        <v xml:space="preserve"> </v>
      </c>
      <c r="F62" s="329">
        <f>('User Information'!K42)</f>
        <v>0</v>
      </c>
      <c r="G62" s="326" t="str">
        <f>('User Information'!J42)</f>
        <v>NONE</v>
      </c>
      <c r="H62" s="301"/>
      <c r="I62" s="301"/>
      <c r="J62" s="301"/>
    </row>
    <row r="63" spans="1:10" s="318" customFormat="1">
      <c r="A63" s="310">
        <f>('User Information'!L43)</f>
        <v>0</v>
      </c>
      <c r="B63" s="310">
        <f>('User Information'!G43)</f>
        <v>0</v>
      </c>
      <c r="C63" s="328">
        <f>('User Information'!H43)</f>
        <v>0</v>
      </c>
      <c r="D63" s="326" t="str">
        <f>('User Information'!AL43)</f>
        <v>0097399</v>
      </c>
      <c r="E63" s="329" t="str">
        <f>('User Information'!I43)</f>
        <v xml:space="preserve"> </v>
      </c>
      <c r="F63" s="329">
        <f>('User Information'!K43)</f>
        <v>0</v>
      </c>
      <c r="G63" s="326" t="str">
        <f>('User Information'!J43)</f>
        <v>NONE</v>
      </c>
      <c r="H63" s="301"/>
      <c r="I63" s="301"/>
      <c r="J63" s="301"/>
    </row>
    <row r="64" spans="1:10" s="318" customFormat="1">
      <c r="A64" s="310">
        <f>('User Information'!L44)</f>
        <v>0</v>
      </c>
      <c r="B64" s="310">
        <f>('User Information'!G44)</f>
        <v>0</v>
      </c>
      <c r="C64" s="328">
        <f>('User Information'!H44)</f>
        <v>0</v>
      </c>
      <c r="D64" s="326" t="str">
        <f>('User Information'!AL44)</f>
        <v>0097399</v>
      </c>
      <c r="E64" s="329" t="str">
        <f>('User Information'!I44)</f>
        <v xml:space="preserve"> </v>
      </c>
      <c r="F64" s="329">
        <f>('User Information'!K44)</f>
        <v>0</v>
      </c>
      <c r="G64" s="326" t="str">
        <f>('User Information'!J44)</f>
        <v>NONE</v>
      </c>
      <c r="H64" s="301"/>
      <c r="I64" s="301"/>
      <c r="J64" s="301"/>
    </row>
    <row r="65" spans="1:10" s="318" customFormat="1">
      <c r="A65" s="310">
        <f>('User Information'!L45)</f>
        <v>0</v>
      </c>
      <c r="B65" s="310">
        <f>('User Information'!G45)</f>
        <v>0</v>
      </c>
      <c r="C65" s="328">
        <f>('User Information'!H45)</f>
        <v>0</v>
      </c>
      <c r="D65" s="326" t="str">
        <f>('User Information'!AL45)</f>
        <v>0097399</v>
      </c>
      <c r="E65" s="329" t="str">
        <f>('User Information'!I45)</f>
        <v xml:space="preserve"> </v>
      </c>
      <c r="F65" s="329">
        <f>('User Information'!K45)</f>
        <v>0</v>
      </c>
      <c r="G65" s="326" t="str">
        <f>('User Information'!J45)</f>
        <v>NONE</v>
      </c>
      <c r="H65" s="301"/>
      <c r="I65" s="301"/>
      <c r="J65" s="301"/>
    </row>
    <row r="66" spans="1:10" s="318" customFormat="1">
      <c r="A66" s="310">
        <f>('User Information'!L46)</f>
        <v>0</v>
      </c>
      <c r="B66" s="310">
        <f>('User Information'!G46)</f>
        <v>0</v>
      </c>
      <c r="C66" s="328">
        <f>('User Information'!H46)</f>
        <v>0</v>
      </c>
      <c r="D66" s="326" t="str">
        <f>('User Information'!AL46)</f>
        <v>0097399</v>
      </c>
      <c r="E66" s="329" t="str">
        <f>('User Information'!I46)</f>
        <v xml:space="preserve"> </v>
      </c>
      <c r="F66" s="329">
        <f>('User Information'!K46)</f>
        <v>0</v>
      </c>
      <c r="G66" s="326" t="str">
        <f>('User Information'!J46)</f>
        <v>NONE</v>
      </c>
      <c r="H66" s="301"/>
      <c r="I66" s="301"/>
      <c r="J66" s="301"/>
    </row>
    <row r="67" spans="1:10" s="318" customFormat="1">
      <c r="A67" s="310">
        <f>('User Information'!L47)</f>
        <v>0</v>
      </c>
      <c r="B67" s="310">
        <f>('User Information'!G47)</f>
        <v>0</v>
      </c>
      <c r="C67" s="328">
        <f>('User Information'!H47)</f>
        <v>0</v>
      </c>
      <c r="D67" s="326" t="str">
        <f>('User Information'!AL47)</f>
        <v>0097399</v>
      </c>
      <c r="E67" s="329" t="str">
        <f>('User Information'!I47)</f>
        <v xml:space="preserve"> </v>
      </c>
      <c r="F67" s="329">
        <f>('User Information'!K47)</f>
        <v>0</v>
      </c>
      <c r="G67" s="326" t="str">
        <f>('User Information'!J47)</f>
        <v>NONE</v>
      </c>
      <c r="H67" s="301"/>
      <c r="I67" s="301"/>
      <c r="J67" s="301"/>
    </row>
    <row r="68" spans="1:10" s="318" customFormat="1">
      <c r="A68" s="310">
        <f>('User Information'!L48)</f>
        <v>0</v>
      </c>
      <c r="B68" s="310">
        <f>('User Information'!G48)</f>
        <v>0</v>
      </c>
      <c r="C68" s="328">
        <f>('User Information'!H48)</f>
        <v>0</v>
      </c>
      <c r="D68" s="326" t="str">
        <f>('User Information'!AL48)</f>
        <v>0097399</v>
      </c>
      <c r="E68" s="329" t="str">
        <f>('User Information'!I48)</f>
        <v xml:space="preserve"> </v>
      </c>
      <c r="F68" s="329">
        <f>('User Information'!K48)</f>
        <v>0</v>
      </c>
      <c r="G68" s="326" t="str">
        <f>('User Information'!J48)</f>
        <v>NONE</v>
      </c>
      <c r="H68" s="301"/>
      <c r="I68" s="301"/>
      <c r="J68" s="301"/>
    </row>
    <row r="69" spans="1:10" s="318" customFormat="1">
      <c r="A69" s="310">
        <f>('User Information'!L49)</f>
        <v>0</v>
      </c>
      <c r="B69" s="310">
        <f>('User Information'!G49)</f>
        <v>0</v>
      </c>
      <c r="C69" s="328">
        <f>('User Information'!H49)</f>
        <v>0</v>
      </c>
      <c r="D69" s="326" t="str">
        <f>('User Information'!AL49)</f>
        <v>0097399</v>
      </c>
      <c r="E69" s="329" t="str">
        <f>('User Information'!I49)</f>
        <v xml:space="preserve"> </v>
      </c>
      <c r="F69" s="329">
        <f>('User Information'!K49)</f>
        <v>0</v>
      </c>
      <c r="G69" s="326" t="str">
        <f>('User Information'!J49)</f>
        <v>NONE</v>
      </c>
      <c r="H69" s="301"/>
      <c r="I69" s="301"/>
      <c r="J69" s="301"/>
    </row>
    <row r="70" spans="1:10" s="318" customFormat="1">
      <c r="A70" s="310">
        <f>('User Information'!L50)</f>
        <v>0</v>
      </c>
      <c r="B70" s="310">
        <f>('User Information'!G50)</f>
        <v>0</v>
      </c>
      <c r="C70" s="328">
        <f>('User Information'!H50)</f>
        <v>0</v>
      </c>
      <c r="D70" s="326" t="str">
        <f>('User Information'!AL50)</f>
        <v>0097399</v>
      </c>
      <c r="E70" s="329" t="str">
        <f>('User Information'!I50)</f>
        <v xml:space="preserve"> </v>
      </c>
      <c r="F70" s="329">
        <f>('User Information'!K50)</f>
        <v>0</v>
      </c>
      <c r="G70" s="326" t="str">
        <f>('User Information'!J50)</f>
        <v>NONE</v>
      </c>
      <c r="H70" s="301"/>
      <c r="I70" s="301"/>
      <c r="J70" s="301"/>
    </row>
    <row r="71" spans="1:10" s="318" customFormat="1">
      <c r="A71" s="310">
        <f>('User Information'!L51)</f>
        <v>0</v>
      </c>
      <c r="B71" s="310">
        <f>('User Information'!G51)</f>
        <v>0</v>
      </c>
      <c r="C71" s="328">
        <f>('User Information'!H51)</f>
        <v>0</v>
      </c>
      <c r="D71" s="326" t="str">
        <f>('User Information'!AL51)</f>
        <v>0097399</v>
      </c>
      <c r="E71" s="329" t="str">
        <f>('User Information'!I51)</f>
        <v xml:space="preserve"> </v>
      </c>
      <c r="F71" s="329">
        <f>('User Information'!K51)</f>
        <v>0</v>
      </c>
      <c r="G71" s="326" t="str">
        <f>('User Information'!J51)</f>
        <v>NONE</v>
      </c>
      <c r="H71" s="301"/>
      <c r="I71" s="301"/>
      <c r="J71" s="301"/>
    </row>
    <row r="72" spans="1:10" s="318" customFormat="1">
      <c r="A72" s="310">
        <f>('User Information'!L52)</f>
        <v>0</v>
      </c>
      <c r="B72" s="310">
        <f>('User Information'!G52)</f>
        <v>0</v>
      </c>
      <c r="C72" s="328">
        <f>('User Information'!H52)</f>
        <v>0</v>
      </c>
      <c r="D72" s="326" t="str">
        <f>('User Information'!AL52)</f>
        <v>0097399</v>
      </c>
      <c r="E72" s="329" t="str">
        <f>('User Information'!I52)</f>
        <v xml:space="preserve"> </v>
      </c>
      <c r="F72" s="329">
        <f>('User Information'!K52)</f>
        <v>0</v>
      </c>
      <c r="G72" s="326" t="str">
        <f>('User Information'!J52)</f>
        <v>NONE</v>
      </c>
      <c r="H72" s="301"/>
      <c r="I72" s="301"/>
      <c r="J72" s="301"/>
    </row>
    <row r="73" spans="1:10" s="318" customFormat="1">
      <c r="A73" s="310">
        <f>('User Information'!L53)</f>
        <v>0</v>
      </c>
      <c r="B73" s="310">
        <f>('User Information'!G53)</f>
        <v>0</v>
      </c>
      <c r="C73" s="328">
        <f>('User Information'!H53)</f>
        <v>0</v>
      </c>
      <c r="D73" s="326" t="str">
        <f>('User Information'!AL53)</f>
        <v>0097399</v>
      </c>
      <c r="E73" s="329" t="str">
        <f>('User Information'!I53)</f>
        <v xml:space="preserve"> </v>
      </c>
      <c r="F73" s="329">
        <f>('User Information'!K53)</f>
        <v>0</v>
      </c>
      <c r="G73" s="326" t="str">
        <f>('User Information'!J53)</f>
        <v>NONE</v>
      </c>
      <c r="H73" s="301"/>
      <c r="I73" s="301"/>
      <c r="J73" s="301"/>
    </row>
    <row r="74" spans="1:10" s="318" customFormat="1">
      <c r="A74" s="310">
        <f>('User Information'!L54)</f>
        <v>0</v>
      </c>
      <c r="B74" s="310">
        <f>('User Information'!G54)</f>
        <v>0</v>
      </c>
      <c r="C74" s="328">
        <f>('User Information'!H54)</f>
        <v>0</v>
      </c>
      <c r="D74" s="326" t="str">
        <f>('User Information'!AL54)</f>
        <v>0097399</v>
      </c>
      <c r="E74" s="329" t="str">
        <f>('User Information'!I54)</f>
        <v xml:space="preserve"> </v>
      </c>
      <c r="F74" s="329">
        <f>('User Information'!K54)</f>
        <v>0</v>
      </c>
      <c r="G74" s="326" t="str">
        <f>('User Information'!J54)</f>
        <v>NONE</v>
      </c>
      <c r="H74" s="301"/>
      <c r="I74" s="301"/>
      <c r="J74" s="301"/>
    </row>
    <row r="75" spans="1:10" s="318" customFormat="1">
      <c r="A75" s="310">
        <f>('User Information'!L55)</f>
        <v>0</v>
      </c>
      <c r="B75" s="310">
        <f>('User Information'!G55)</f>
        <v>0</v>
      </c>
      <c r="C75" s="328">
        <f>('User Information'!H55)</f>
        <v>0</v>
      </c>
      <c r="D75" s="326" t="str">
        <f>('User Information'!AL55)</f>
        <v>0097399</v>
      </c>
      <c r="E75" s="329" t="str">
        <f>('User Information'!I55)</f>
        <v xml:space="preserve"> </v>
      </c>
      <c r="F75" s="329">
        <f>('User Information'!K55)</f>
        <v>0</v>
      </c>
      <c r="G75" s="326" t="str">
        <f>('User Information'!J55)</f>
        <v>NONE</v>
      </c>
      <c r="H75" s="301"/>
      <c r="I75" s="301"/>
      <c r="J75" s="301"/>
    </row>
    <row r="76" spans="1:10" s="318" customFormat="1">
      <c r="A76" s="310">
        <f>('User Information'!L56)</f>
        <v>0</v>
      </c>
      <c r="B76" s="310">
        <f>('User Information'!G56)</f>
        <v>0</v>
      </c>
      <c r="C76" s="328">
        <f>('User Information'!H56)</f>
        <v>0</v>
      </c>
      <c r="D76" s="326" t="str">
        <f>('User Information'!AL56)</f>
        <v>0097399</v>
      </c>
      <c r="E76" s="329" t="str">
        <f>('User Information'!I56)</f>
        <v xml:space="preserve"> </v>
      </c>
      <c r="F76" s="329">
        <f>('User Information'!K56)</f>
        <v>0</v>
      </c>
      <c r="G76" s="326" t="str">
        <f>('User Information'!J56)</f>
        <v>NONE</v>
      </c>
      <c r="H76" s="301"/>
      <c r="I76" s="301"/>
      <c r="J76" s="301"/>
    </row>
    <row r="77" spans="1:10" s="318" customFormat="1">
      <c r="A77" s="310">
        <f>('User Information'!L57)</f>
        <v>0</v>
      </c>
      <c r="B77" s="310">
        <f>('User Information'!G57)</f>
        <v>0</v>
      </c>
      <c r="C77" s="328">
        <f>('User Information'!H57)</f>
        <v>0</v>
      </c>
      <c r="D77" s="326" t="str">
        <f>('User Information'!AL57)</f>
        <v>0097399</v>
      </c>
      <c r="E77" s="329" t="str">
        <f>('User Information'!I57)</f>
        <v xml:space="preserve"> </v>
      </c>
      <c r="F77" s="329">
        <f>('User Information'!K57)</f>
        <v>0</v>
      </c>
      <c r="G77" s="326" t="str">
        <f>('User Information'!J57)</f>
        <v>NONE</v>
      </c>
      <c r="H77" s="301"/>
      <c r="I77" s="301"/>
      <c r="J77" s="301"/>
    </row>
    <row r="78" spans="1:10" s="318" customFormat="1">
      <c r="A78" s="310">
        <f>('User Information'!L58)</f>
        <v>0</v>
      </c>
      <c r="B78" s="310">
        <f>('User Information'!G58)</f>
        <v>0</v>
      </c>
      <c r="C78" s="328">
        <f>('User Information'!H58)</f>
        <v>0</v>
      </c>
      <c r="D78" s="326" t="str">
        <f>('User Information'!AL58)</f>
        <v>0097399</v>
      </c>
      <c r="E78" s="329" t="str">
        <f>('User Information'!I58)</f>
        <v xml:space="preserve"> </v>
      </c>
      <c r="F78" s="329">
        <f>('User Information'!K58)</f>
        <v>0</v>
      </c>
      <c r="G78" s="326" t="str">
        <f>('User Information'!J58)</f>
        <v>NONE</v>
      </c>
      <c r="H78" s="301"/>
      <c r="I78" s="301"/>
      <c r="J78" s="301"/>
    </row>
    <row r="79" spans="1:10" s="318" customFormat="1">
      <c r="A79" s="310">
        <f>('User Information'!L59)</f>
        <v>0</v>
      </c>
      <c r="B79" s="310">
        <f>('User Information'!G59)</f>
        <v>0</v>
      </c>
      <c r="C79" s="328">
        <f>('User Information'!H59)</f>
        <v>0</v>
      </c>
      <c r="D79" s="326" t="str">
        <f>('User Information'!AL59)</f>
        <v>0097399</v>
      </c>
      <c r="E79" s="329" t="str">
        <f>('User Information'!I59)</f>
        <v xml:space="preserve"> </v>
      </c>
      <c r="F79" s="329">
        <f>('User Information'!K59)</f>
        <v>0</v>
      </c>
      <c r="G79" s="326" t="str">
        <f>('User Information'!J59)</f>
        <v>NONE</v>
      </c>
      <c r="H79" s="301"/>
      <c r="I79" s="301"/>
      <c r="J79" s="301"/>
    </row>
    <row r="80" spans="1:10" s="318" customFormat="1">
      <c r="A80" s="310">
        <f>('User Information'!L60)</f>
        <v>0</v>
      </c>
      <c r="B80" s="310">
        <f>('User Information'!G60)</f>
        <v>0</v>
      </c>
      <c r="C80" s="328">
        <f>('User Information'!H60)</f>
        <v>0</v>
      </c>
      <c r="D80" s="326" t="str">
        <f>('User Information'!AL60)</f>
        <v>0097399</v>
      </c>
      <c r="E80" s="329" t="str">
        <f>('User Information'!I60)</f>
        <v xml:space="preserve"> </v>
      </c>
      <c r="F80" s="329">
        <f>('User Information'!K60)</f>
        <v>0</v>
      </c>
      <c r="G80" s="326" t="str">
        <f>('User Information'!J60)</f>
        <v>NONE</v>
      </c>
      <c r="H80" s="301"/>
      <c r="I80" s="301"/>
      <c r="J80" s="301"/>
    </row>
    <row r="81" spans="1:10" s="318" customFormat="1">
      <c r="A81" s="310" t="e">
        <f>('User Information'!#REF!)</f>
        <v>#REF!</v>
      </c>
      <c r="B81" s="310" t="e">
        <f>('User Information'!#REF!)</f>
        <v>#REF!</v>
      </c>
      <c r="C81" s="328" t="e">
        <f>('User Information'!#REF!)</f>
        <v>#REF!</v>
      </c>
      <c r="D81" s="326" t="e">
        <f>('User Information'!#REF!)</f>
        <v>#REF!</v>
      </c>
      <c r="E81" s="329" t="e">
        <f>('User Information'!#REF!)</f>
        <v>#REF!</v>
      </c>
      <c r="F81" s="329" t="e">
        <f>('User Information'!#REF!)</f>
        <v>#REF!</v>
      </c>
      <c r="G81" s="326" t="e">
        <f>('User Information'!#REF!)</f>
        <v>#REF!</v>
      </c>
      <c r="H81" s="301"/>
      <c r="I81" s="301"/>
      <c r="J81" s="301"/>
    </row>
    <row r="82" spans="1:10" s="318" customFormat="1">
      <c r="A82" s="310" t="e">
        <f>('User Information'!#REF!)</f>
        <v>#REF!</v>
      </c>
      <c r="B82" s="310" t="e">
        <f>('User Information'!#REF!)</f>
        <v>#REF!</v>
      </c>
      <c r="C82" s="328" t="e">
        <f>('User Information'!#REF!)</f>
        <v>#REF!</v>
      </c>
      <c r="D82" s="326" t="e">
        <f>('User Information'!#REF!)</f>
        <v>#REF!</v>
      </c>
      <c r="E82" s="329" t="e">
        <f>('User Information'!#REF!)</f>
        <v>#REF!</v>
      </c>
      <c r="F82" s="329" t="e">
        <f>('User Information'!#REF!)</f>
        <v>#REF!</v>
      </c>
      <c r="G82" s="326" t="e">
        <f>('User Information'!#REF!)</f>
        <v>#REF!</v>
      </c>
      <c r="H82" s="301"/>
      <c r="I82" s="301"/>
      <c r="J82" s="301"/>
    </row>
    <row r="83" spans="1:10" s="318" customFormat="1">
      <c r="A83" s="310" t="e">
        <f>('User Information'!#REF!)</f>
        <v>#REF!</v>
      </c>
      <c r="B83" s="310" t="e">
        <f>('User Information'!#REF!)</f>
        <v>#REF!</v>
      </c>
      <c r="C83" s="328" t="e">
        <f>('User Information'!#REF!)</f>
        <v>#REF!</v>
      </c>
      <c r="D83" s="326" t="e">
        <f>('User Information'!#REF!)</f>
        <v>#REF!</v>
      </c>
      <c r="E83" s="329" t="e">
        <f>('User Information'!#REF!)</f>
        <v>#REF!</v>
      </c>
      <c r="F83" s="329" t="e">
        <f>('User Information'!#REF!)</f>
        <v>#REF!</v>
      </c>
      <c r="G83" s="326" t="e">
        <f>('User Information'!#REF!)</f>
        <v>#REF!</v>
      </c>
      <c r="H83" s="301"/>
      <c r="I83" s="301"/>
      <c r="J83" s="301"/>
    </row>
    <row r="84" spans="1:10" s="318" customFormat="1">
      <c r="A84" s="310" t="e">
        <f>('User Information'!#REF!)</f>
        <v>#REF!</v>
      </c>
      <c r="B84" s="310" t="e">
        <f>('User Information'!#REF!)</f>
        <v>#REF!</v>
      </c>
      <c r="C84" s="328" t="e">
        <f>('User Information'!#REF!)</f>
        <v>#REF!</v>
      </c>
      <c r="D84" s="326" t="e">
        <f>('User Information'!#REF!)</f>
        <v>#REF!</v>
      </c>
      <c r="E84" s="329" t="e">
        <f>('User Information'!#REF!)</f>
        <v>#REF!</v>
      </c>
      <c r="F84" s="329" t="e">
        <f>('User Information'!#REF!)</f>
        <v>#REF!</v>
      </c>
      <c r="G84" s="326" t="e">
        <f>('User Information'!#REF!)</f>
        <v>#REF!</v>
      </c>
      <c r="H84" s="301"/>
      <c r="I84" s="301"/>
      <c r="J84" s="301"/>
    </row>
    <row r="85" spans="1:10" s="318" customFormat="1">
      <c r="A85" s="310" t="e">
        <f>('User Information'!#REF!)</f>
        <v>#REF!</v>
      </c>
      <c r="B85" s="310" t="e">
        <f>('User Information'!#REF!)</f>
        <v>#REF!</v>
      </c>
      <c r="C85" s="328" t="e">
        <f>('User Information'!#REF!)</f>
        <v>#REF!</v>
      </c>
      <c r="D85" s="326" t="e">
        <f>('User Information'!#REF!)</f>
        <v>#REF!</v>
      </c>
      <c r="E85" s="329" t="e">
        <f>('User Information'!#REF!)</f>
        <v>#REF!</v>
      </c>
      <c r="F85" s="329" t="e">
        <f>('User Information'!#REF!)</f>
        <v>#REF!</v>
      </c>
      <c r="G85" s="326" t="e">
        <f>('User Information'!#REF!)</f>
        <v>#REF!</v>
      </c>
      <c r="H85" s="301"/>
      <c r="I85" s="301"/>
      <c r="J85" s="301"/>
    </row>
    <row r="86" spans="1:10" s="318" customFormat="1">
      <c r="A86" s="310" t="e">
        <f>('User Information'!#REF!)</f>
        <v>#REF!</v>
      </c>
      <c r="B86" s="310" t="e">
        <f>('User Information'!#REF!)</f>
        <v>#REF!</v>
      </c>
      <c r="C86" s="328" t="e">
        <f>('User Information'!#REF!)</f>
        <v>#REF!</v>
      </c>
      <c r="D86" s="326" t="e">
        <f>('User Information'!#REF!)</f>
        <v>#REF!</v>
      </c>
      <c r="E86" s="329" t="e">
        <f>('User Information'!#REF!)</f>
        <v>#REF!</v>
      </c>
      <c r="F86" s="329" t="e">
        <f>('User Information'!#REF!)</f>
        <v>#REF!</v>
      </c>
      <c r="G86" s="326" t="e">
        <f>('User Information'!#REF!)</f>
        <v>#REF!</v>
      </c>
      <c r="H86" s="301"/>
      <c r="I86" s="301"/>
      <c r="J86" s="301"/>
    </row>
    <row r="87" spans="1:10" s="318" customFormat="1">
      <c r="A87" s="310" t="e">
        <f>('User Information'!#REF!)</f>
        <v>#REF!</v>
      </c>
      <c r="B87" s="310" t="e">
        <f>('User Information'!#REF!)</f>
        <v>#REF!</v>
      </c>
      <c r="C87" s="328" t="e">
        <f>('User Information'!#REF!)</f>
        <v>#REF!</v>
      </c>
      <c r="D87" s="326" t="e">
        <f>('User Information'!#REF!)</f>
        <v>#REF!</v>
      </c>
      <c r="E87" s="329" t="e">
        <f>('User Information'!#REF!)</f>
        <v>#REF!</v>
      </c>
      <c r="F87" s="329" t="e">
        <f>('User Information'!#REF!)</f>
        <v>#REF!</v>
      </c>
      <c r="G87" s="326" t="e">
        <f>('User Information'!#REF!)</f>
        <v>#REF!</v>
      </c>
      <c r="H87" s="301"/>
      <c r="I87" s="301"/>
      <c r="J87" s="301"/>
    </row>
    <row r="88" spans="1:10" s="318" customFormat="1">
      <c r="A88" s="310" t="e">
        <f>('User Information'!#REF!)</f>
        <v>#REF!</v>
      </c>
      <c r="B88" s="310" t="e">
        <f>('User Information'!#REF!)</f>
        <v>#REF!</v>
      </c>
      <c r="C88" s="328" t="e">
        <f>('User Information'!#REF!)</f>
        <v>#REF!</v>
      </c>
      <c r="D88" s="326" t="e">
        <f>('User Information'!#REF!)</f>
        <v>#REF!</v>
      </c>
      <c r="E88" s="329" t="e">
        <f>('User Information'!#REF!)</f>
        <v>#REF!</v>
      </c>
      <c r="F88" s="329" t="e">
        <f>('User Information'!#REF!)</f>
        <v>#REF!</v>
      </c>
      <c r="G88" s="326" t="e">
        <f>('User Information'!#REF!)</f>
        <v>#REF!</v>
      </c>
      <c r="H88" s="301"/>
      <c r="I88" s="301"/>
      <c r="J88" s="301"/>
    </row>
    <row r="89" spans="1:10" s="318" customFormat="1">
      <c r="A89" s="310" t="e">
        <f>('User Information'!#REF!)</f>
        <v>#REF!</v>
      </c>
      <c r="B89" s="310" t="e">
        <f>('User Information'!#REF!)</f>
        <v>#REF!</v>
      </c>
      <c r="C89" s="328" t="e">
        <f>('User Information'!#REF!)</f>
        <v>#REF!</v>
      </c>
      <c r="D89" s="326" t="e">
        <f>('User Information'!#REF!)</f>
        <v>#REF!</v>
      </c>
      <c r="E89" s="329" t="e">
        <f>('User Information'!#REF!)</f>
        <v>#REF!</v>
      </c>
      <c r="F89" s="329" t="e">
        <f>('User Information'!#REF!)</f>
        <v>#REF!</v>
      </c>
      <c r="G89" s="326" t="e">
        <f>('User Information'!#REF!)</f>
        <v>#REF!</v>
      </c>
      <c r="H89" s="301"/>
      <c r="I89" s="301"/>
      <c r="J89" s="301"/>
    </row>
    <row r="90" spans="1:10" s="318" customFormat="1">
      <c r="A90" s="310" t="e">
        <f>('User Information'!#REF!)</f>
        <v>#REF!</v>
      </c>
      <c r="B90" s="310" t="e">
        <f>('User Information'!#REF!)</f>
        <v>#REF!</v>
      </c>
      <c r="C90" s="328" t="e">
        <f>('User Information'!#REF!)</f>
        <v>#REF!</v>
      </c>
      <c r="D90" s="326" t="e">
        <f>('User Information'!#REF!)</f>
        <v>#REF!</v>
      </c>
      <c r="E90" s="329" t="e">
        <f>('User Information'!#REF!)</f>
        <v>#REF!</v>
      </c>
      <c r="F90" s="329" t="e">
        <f>('User Information'!#REF!)</f>
        <v>#REF!</v>
      </c>
      <c r="G90" s="326" t="e">
        <f>('User Information'!#REF!)</f>
        <v>#REF!</v>
      </c>
      <c r="H90" s="301"/>
      <c r="I90" s="301"/>
      <c r="J90" s="301"/>
    </row>
    <row r="91" spans="1:10" s="318" customFormat="1">
      <c r="A91" s="310" t="e">
        <f>('User Information'!#REF!)</f>
        <v>#REF!</v>
      </c>
      <c r="B91" s="310" t="e">
        <f>('User Information'!#REF!)</f>
        <v>#REF!</v>
      </c>
      <c r="C91" s="328" t="e">
        <f>('User Information'!#REF!)</f>
        <v>#REF!</v>
      </c>
      <c r="D91" s="326" t="e">
        <f>('User Information'!#REF!)</f>
        <v>#REF!</v>
      </c>
      <c r="E91" s="329" t="e">
        <f>('User Information'!#REF!)</f>
        <v>#REF!</v>
      </c>
      <c r="F91" s="329" t="e">
        <f>('User Information'!#REF!)</f>
        <v>#REF!</v>
      </c>
      <c r="G91" s="326" t="e">
        <f>('User Information'!#REF!)</f>
        <v>#REF!</v>
      </c>
      <c r="H91" s="301"/>
      <c r="I91" s="301"/>
      <c r="J91" s="301"/>
    </row>
    <row r="92" spans="1:10" s="318" customFormat="1">
      <c r="A92" s="310" t="e">
        <f>('User Information'!#REF!)</f>
        <v>#REF!</v>
      </c>
      <c r="B92" s="310" t="e">
        <f>('User Information'!#REF!)</f>
        <v>#REF!</v>
      </c>
      <c r="C92" s="328" t="e">
        <f>('User Information'!#REF!)</f>
        <v>#REF!</v>
      </c>
      <c r="D92" s="326" t="e">
        <f>('User Information'!#REF!)</f>
        <v>#REF!</v>
      </c>
      <c r="E92" s="329" t="e">
        <f>('User Information'!#REF!)</f>
        <v>#REF!</v>
      </c>
      <c r="F92" s="329" t="e">
        <f>('User Information'!#REF!)</f>
        <v>#REF!</v>
      </c>
      <c r="G92" s="326" t="e">
        <f>('User Information'!#REF!)</f>
        <v>#REF!</v>
      </c>
      <c r="H92" s="301"/>
      <c r="I92" s="301"/>
      <c r="J92" s="301"/>
    </row>
    <row r="93" spans="1:10" s="318" customFormat="1">
      <c r="A93" s="310" t="e">
        <f>('User Information'!#REF!)</f>
        <v>#REF!</v>
      </c>
      <c r="B93" s="310" t="e">
        <f>('User Information'!#REF!)</f>
        <v>#REF!</v>
      </c>
      <c r="C93" s="328" t="e">
        <f>('User Information'!#REF!)</f>
        <v>#REF!</v>
      </c>
      <c r="D93" s="326" t="e">
        <f>('User Information'!#REF!)</f>
        <v>#REF!</v>
      </c>
      <c r="E93" s="329" t="e">
        <f>('User Information'!#REF!)</f>
        <v>#REF!</v>
      </c>
      <c r="F93" s="329" t="e">
        <f>('User Information'!#REF!)</f>
        <v>#REF!</v>
      </c>
      <c r="G93" s="326" t="e">
        <f>('User Information'!#REF!)</f>
        <v>#REF!</v>
      </c>
      <c r="H93" s="301"/>
      <c r="I93" s="301"/>
      <c r="J93" s="301"/>
    </row>
    <row r="94" spans="1:10" s="318" customFormat="1">
      <c r="A94" s="310" t="e">
        <f>('User Information'!#REF!)</f>
        <v>#REF!</v>
      </c>
      <c r="B94" s="310" t="e">
        <f>('User Information'!#REF!)</f>
        <v>#REF!</v>
      </c>
      <c r="C94" s="328" t="e">
        <f>('User Information'!#REF!)</f>
        <v>#REF!</v>
      </c>
      <c r="D94" s="326" t="e">
        <f>('User Information'!#REF!)</f>
        <v>#REF!</v>
      </c>
      <c r="E94" s="329" t="e">
        <f>('User Information'!#REF!)</f>
        <v>#REF!</v>
      </c>
      <c r="F94" s="329" t="e">
        <f>('User Information'!#REF!)</f>
        <v>#REF!</v>
      </c>
      <c r="G94" s="326" t="e">
        <f>('User Information'!#REF!)</f>
        <v>#REF!</v>
      </c>
      <c r="H94" s="301"/>
      <c r="I94" s="301"/>
      <c r="J94" s="301"/>
    </row>
    <row r="95" spans="1:10" s="318" customFormat="1">
      <c r="A95" s="310" t="e">
        <f>('User Information'!#REF!)</f>
        <v>#REF!</v>
      </c>
      <c r="B95" s="310" t="e">
        <f>('User Information'!#REF!)</f>
        <v>#REF!</v>
      </c>
      <c r="C95" s="328" t="e">
        <f>('User Information'!#REF!)</f>
        <v>#REF!</v>
      </c>
      <c r="D95" s="326" t="e">
        <f>('User Information'!#REF!)</f>
        <v>#REF!</v>
      </c>
      <c r="E95" s="329" t="e">
        <f>('User Information'!#REF!)</f>
        <v>#REF!</v>
      </c>
      <c r="F95" s="329" t="e">
        <f>('User Information'!#REF!)</f>
        <v>#REF!</v>
      </c>
      <c r="G95" s="326" t="e">
        <f>('User Information'!#REF!)</f>
        <v>#REF!</v>
      </c>
      <c r="H95" s="301"/>
      <c r="I95" s="301"/>
      <c r="J95" s="301"/>
    </row>
    <row r="96" spans="1:10" s="318" customFormat="1">
      <c r="A96" s="310" t="e">
        <f>('User Information'!#REF!)</f>
        <v>#REF!</v>
      </c>
      <c r="B96" s="310" t="e">
        <f>('User Information'!#REF!)</f>
        <v>#REF!</v>
      </c>
      <c r="C96" s="328" t="e">
        <f>('User Information'!#REF!)</f>
        <v>#REF!</v>
      </c>
      <c r="D96" s="326" t="e">
        <f>('User Information'!#REF!)</f>
        <v>#REF!</v>
      </c>
      <c r="E96" s="329" t="e">
        <f>('User Information'!#REF!)</f>
        <v>#REF!</v>
      </c>
      <c r="F96" s="329" t="e">
        <f>('User Information'!#REF!)</f>
        <v>#REF!</v>
      </c>
      <c r="G96" s="326" t="e">
        <f>('User Information'!#REF!)</f>
        <v>#REF!</v>
      </c>
      <c r="H96" s="301"/>
      <c r="I96" s="301"/>
      <c r="J96" s="301"/>
    </row>
    <row r="97" spans="1:10" s="318" customFormat="1">
      <c r="A97" s="310" t="e">
        <f>('User Information'!#REF!)</f>
        <v>#REF!</v>
      </c>
      <c r="B97" s="310" t="e">
        <f>('User Information'!#REF!)</f>
        <v>#REF!</v>
      </c>
      <c r="C97" s="328" t="e">
        <f>('User Information'!#REF!)</f>
        <v>#REF!</v>
      </c>
      <c r="D97" s="326" t="e">
        <f>('User Information'!#REF!)</f>
        <v>#REF!</v>
      </c>
      <c r="E97" s="329" t="e">
        <f>('User Information'!#REF!)</f>
        <v>#REF!</v>
      </c>
      <c r="F97" s="329" t="e">
        <f>('User Information'!#REF!)</f>
        <v>#REF!</v>
      </c>
      <c r="G97" s="326" t="e">
        <f>('User Information'!#REF!)</f>
        <v>#REF!</v>
      </c>
      <c r="H97" s="301"/>
      <c r="I97" s="301"/>
      <c r="J97" s="301"/>
    </row>
    <row r="98" spans="1:10" s="318" customFormat="1">
      <c r="A98" s="310" t="e">
        <f>('User Information'!#REF!)</f>
        <v>#REF!</v>
      </c>
      <c r="B98" s="310" t="e">
        <f>('User Information'!#REF!)</f>
        <v>#REF!</v>
      </c>
      <c r="C98" s="328" t="e">
        <f>('User Information'!#REF!)</f>
        <v>#REF!</v>
      </c>
      <c r="D98" s="326" t="e">
        <f>('User Information'!#REF!)</f>
        <v>#REF!</v>
      </c>
      <c r="E98" s="329" t="e">
        <f>('User Information'!#REF!)</f>
        <v>#REF!</v>
      </c>
      <c r="F98" s="329" t="e">
        <f>('User Information'!#REF!)</f>
        <v>#REF!</v>
      </c>
      <c r="G98" s="326" t="e">
        <f>('User Information'!#REF!)</f>
        <v>#REF!</v>
      </c>
      <c r="H98" s="301"/>
      <c r="I98" s="301"/>
      <c r="J98" s="301"/>
    </row>
    <row r="99" spans="1:10" s="318" customFormat="1">
      <c r="A99" s="310" t="e">
        <f>('User Information'!#REF!)</f>
        <v>#REF!</v>
      </c>
      <c r="B99" s="310" t="e">
        <f>('User Information'!#REF!)</f>
        <v>#REF!</v>
      </c>
      <c r="C99" s="328" t="e">
        <f>('User Information'!#REF!)</f>
        <v>#REF!</v>
      </c>
      <c r="D99" s="326" t="e">
        <f>('User Information'!#REF!)</f>
        <v>#REF!</v>
      </c>
      <c r="E99" s="329" t="e">
        <f>('User Information'!#REF!)</f>
        <v>#REF!</v>
      </c>
      <c r="F99" s="329" t="e">
        <f>('User Information'!#REF!)</f>
        <v>#REF!</v>
      </c>
      <c r="G99" s="326" t="e">
        <f>('User Information'!#REF!)</f>
        <v>#REF!</v>
      </c>
      <c r="H99" s="301"/>
      <c r="I99" s="301"/>
      <c r="J99" s="301"/>
    </row>
    <row r="100" spans="1:10" s="318" customFormat="1">
      <c r="A100" s="310" t="e">
        <f>('User Information'!#REF!)</f>
        <v>#REF!</v>
      </c>
      <c r="B100" s="310" t="e">
        <f>('User Information'!#REF!)</f>
        <v>#REF!</v>
      </c>
      <c r="C100" s="328" t="e">
        <f>('User Information'!#REF!)</f>
        <v>#REF!</v>
      </c>
      <c r="D100" s="326" t="e">
        <f>('User Information'!#REF!)</f>
        <v>#REF!</v>
      </c>
      <c r="E100" s="329" t="e">
        <f>('User Information'!#REF!)</f>
        <v>#REF!</v>
      </c>
      <c r="F100" s="329" t="e">
        <f>('User Information'!#REF!)</f>
        <v>#REF!</v>
      </c>
      <c r="G100" s="326" t="e">
        <f>('User Information'!#REF!)</f>
        <v>#REF!</v>
      </c>
      <c r="H100" s="301"/>
      <c r="I100" s="301"/>
      <c r="J100" s="301"/>
    </row>
    <row r="101" spans="1:10" s="318" customFormat="1">
      <c r="A101" s="310" t="e">
        <f>('User Information'!#REF!)</f>
        <v>#REF!</v>
      </c>
      <c r="B101" s="310" t="e">
        <f>('User Information'!#REF!)</f>
        <v>#REF!</v>
      </c>
      <c r="C101" s="328" t="e">
        <f>('User Information'!#REF!)</f>
        <v>#REF!</v>
      </c>
      <c r="D101" s="326" t="e">
        <f>('User Information'!#REF!)</f>
        <v>#REF!</v>
      </c>
      <c r="E101" s="329" t="e">
        <f>('User Information'!#REF!)</f>
        <v>#REF!</v>
      </c>
      <c r="F101" s="329" t="e">
        <f>('User Information'!#REF!)</f>
        <v>#REF!</v>
      </c>
      <c r="G101" s="326" t="e">
        <f>('User Information'!#REF!)</f>
        <v>#REF!</v>
      </c>
      <c r="H101" s="301"/>
      <c r="I101" s="301"/>
      <c r="J101" s="301"/>
    </row>
    <row r="102" spans="1:10" s="318" customFormat="1">
      <c r="A102" s="310" t="e">
        <f>('User Information'!#REF!)</f>
        <v>#REF!</v>
      </c>
      <c r="B102" s="310" t="e">
        <f>('User Information'!#REF!)</f>
        <v>#REF!</v>
      </c>
      <c r="C102" s="328" t="e">
        <f>('User Information'!#REF!)</f>
        <v>#REF!</v>
      </c>
      <c r="D102" s="326" t="e">
        <f>('User Information'!#REF!)</f>
        <v>#REF!</v>
      </c>
      <c r="E102" s="329" t="e">
        <f>('User Information'!#REF!)</f>
        <v>#REF!</v>
      </c>
      <c r="F102" s="329" t="e">
        <f>('User Information'!#REF!)</f>
        <v>#REF!</v>
      </c>
      <c r="G102" s="326" t="e">
        <f>('User Information'!#REF!)</f>
        <v>#REF!</v>
      </c>
      <c r="H102" s="301"/>
      <c r="I102" s="301"/>
      <c r="J102" s="301"/>
    </row>
    <row r="103" spans="1:10" s="318" customFormat="1">
      <c r="A103" s="310" t="e">
        <f>('User Information'!#REF!)</f>
        <v>#REF!</v>
      </c>
      <c r="B103" s="310" t="e">
        <f>('User Information'!#REF!)</f>
        <v>#REF!</v>
      </c>
      <c r="C103" s="328" t="e">
        <f>('User Information'!#REF!)</f>
        <v>#REF!</v>
      </c>
      <c r="D103" s="326" t="e">
        <f>('User Information'!#REF!)</f>
        <v>#REF!</v>
      </c>
      <c r="E103" s="329" t="e">
        <f>('User Information'!#REF!)</f>
        <v>#REF!</v>
      </c>
      <c r="F103" s="329" t="e">
        <f>('User Information'!#REF!)</f>
        <v>#REF!</v>
      </c>
      <c r="G103" s="326" t="e">
        <f>('User Information'!#REF!)</f>
        <v>#REF!</v>
      </c>
      <c r="H103" s="301"/>
      <c r="I103" s="301"/>
      <c r="J103" s="301"/>
    </row>
    <row r="104" spans="1:10" s="318" customFormat="1">
      <c r="A104" s="310" t="e">
        <f>('User Information'!#REF!)</f>
        <v>#REF!</v>
      </c>
      <c r="B104" s="310" t="e">
        <f>('User Information'!#REF!)</f>
        <v>#REF!</v>
      </c>
      <c r="C104" s="328" t="e">
        <f>('User Information'!#REF!)</f>
        <v>#REF!</v>
      </c>
      <c r="D104" s="326" t="e">
        <f>('User Information'!#REF!)</f>
        <v>#REF!</v>
      </c>
      <c r="E104" s="329" t="e">
        <f>('User Information'!#REF!)</f>
        <v>#REF!</v>
      </c>
      <c r="F104" s="329" t="e">
        <f>('User Information'!#REF!)</f>
        <v>#REF!</v>
      </c>
      <c r="G104" s="326" t="e">
        <f>('User Information'!#REF!)</f>
        <v>#REF!</v>
      </c>
      <c r="H104" s="301"/>
      <c r="I104" s="301"/>
      <c r="J104" s="301"/>
    </row>
    <row r="105" spans="1:10" s="318" customFormat="1">
      <c r="A105" s="310" t="e">
        <f>('User Information'!#REF!)</f>
        <v>#REF!</v>
      </c>
      <c r="B105" s="310" t="e">
        <f>('User Information'!#REF!)</f>
        <v>#REF!</v>
      </c>
      <c r="C105" s="328" t="e">
        <f>('User Information'!#REF!)</f>
        <v>#REF!</v>
      </c>
      <c r="D105" s="326" t="e">
        <f>('User Information'!#REF!)</f>
        <v>#REF!</v>
      </c>
      <c r="E105" s="329" t="e">
        <f>('User Information'!#REF!)</f>
        <v>#REF!</v>
      </c>
      <c r="F105" s="329" t="e">
        <f>('User Information'!#REF!)</f>
        <v>#REF!</v>
      </c>
      <c r="G105" s="326" t="e">
        <f>('User Information'!#REF!)</f>
        <v>#REF!</v>
      </c>
      <c r="H105" s="301"/>
      <c r="I105" s="301"/>
      <c r="J105" s="301"/>
    </row>
    <row r="106" spans="1:10" s="318" customFormat="1">
      <c r="A106" s="310" t="e">
        <f>('User Information'!#REF!)</f>
        <v>#REF!</v>
      </c>
      <c r="B106" s="310" t="e">
        <f>('User Information'!#REF!)</f>
        <v>#REF!</v>
      </c>
      <c r="C106" s="328" t="e">
        <f>('User Information'!#REF!)</f>
        <v>#REF!</v>
      </c>
      <c r="D106" s="326" t="e">
        <f>('User Information'!#REF!)</f>
        <v>#REF!</v>
      </c>
      <c r="E106" s="329" t="e">
        <f>('User Information'!#REF!)</f>
        <v>#REF!</v>
      </c>
      <c r="F106" s="329" t="e">
        <f>('User Information'!#REF!)</f>
        <v>#REF!</v>
      </c>
      <c r="G106" s="326" t="e">
        <f>('User Information'!#REF!)</f>
        <v>#REF!</v>
      </c>
      <c r="H106" s="301"/>
      <c r="I106" s="301"/>
      <c r="J106" s="301"/>
    </row>
    <row r="107" spans="1:10" s="318" customFormat="1">
      <c r="A107" s="310" t="e">
        <f>('User Information'!#REF!)</f>
        <v>#REF!</v>
      </c>
      <c r="B107" s="310" t="e">
        <f>('User Information'!#REF!)</f>
        <v>#REF!</v>
      </c>
      <c r="C107" s="328" t="e">
        <f>('User Information'!#REF!)</f>
        <v>#REF!</v>
      </c>
      <c r="D107" s="326" t="e">
        <f>('User Information'!#REF!)</f>
        <v>#REF!</v>
      </c>
      <c r="E107" s="329" t="e">
        <f>('User Information'!#REF!)</f>
        <v>#REF!</v>
      </c>
      <c r="F107" s="329" t="e">
        <f>('User Information'!#REF!)</f>
        <v>#REF!</v>
      </c>
      <c r="G107" s="326" t="e">
        <f>('User Information'!#REF!)</f>
        <v>#REF!</v>
      </c>
      <c r="H107" s="301"/>
      <c r="I107" s="301"/>
      <c r="J107" s="301"/>
    </row>
    <row r="108" spans="1:10" s="318" customFormat="1">
      <c r="A108" s="310" t="e">
        <f>('User Information'!#REF!)</f>
        <v>#REF!</v>
      </c>
      <c r="B108" s="310" t="e">
        <f>('User Information'!#REF!)</f>
        <v>#REF!</v>
      </c>
      <c r="C108" s="328" t="e">
        <f>('User Information'!#REF!)</f>
        <v>#REF!</v>
      </c>
      <c r="D108" s="326" t="e">
        <f>('User Information'!#REF!)</f>
        <v>#REF!</v>
      </c>
      <c r="E108" s="329" t="e">
        <f>('User Information'!#REF!)</f>
        <v>#REF!</v>
      </c>
      <c r="F108" s="329" t="e">
        <f>('User Information'!#REF!)</f>
        <v>#REF!</v>
      </c>
      <c r="G108" s="326" t="e">
        <f>('User Information'!#REF!)</f>
        <v>#REF!</v>
      </c>
      <c r="H108" s="301"/>
      <c r="I108" s="301"/>
      <c r="J108" s="301"/>
    </row>
    <row r="109" spans="1:10" s="318" customFormat="1">
      <c r="A109" s="310" t="e">
        <f>('User Information'!#REF!)</f>
        <v>#REF!</v>
      </c>
      <c r="B109" s="310" t="e">
        <f>('User Information'!#REF!)</f>
        <v>#REF!</v>
      </c>
      <c r="C109" s="328" t="e">
        <f>('User Information'!#REF!)</f>
        <v>#REF!</v>
      </c>
      <c r="D109" s="326" t="e">
        <f>('User Information'!#REF!)</f>
        <v>#REF!</v>
      </c>
      <c r="E109" s="329" t="e">
        <f>('User Information'!#REF!)</f>
        <v>#REF!</v>
      </c>
      <c r="F109" s="329" t="e">
        <f>('User Information'!#REF!)</f>
        <v>#REF!</v>
      </c>
      <c r="G109" s="326" t="e">
        <f>('User Information'!#REF!)</f>
        <v>#REF!</v>
      </c>
      <c r="H109" s="301"/>
      <c r="I109" s="301"/>
      <c r="J109" s="301"/>
    </row>
    <row r="110" spans="1:10" s="318" customFormat="1">
      <c r="A110" s="310" t="e">
        <f>('User Information'!#REF!)</f>
        <v>#REF!</v>
      </c>
      <c r="B110" s="310" t="e">
        <f>('User Information'!#REF!)</f>
        <v>#REF!</v>
      </c>
      <c r="C110" s="328" t="e">
        <f>('User Information'!#REF!)</f>
        <v>#REF!</v>
      </c>
      <c r="D110" s="326" t="e">
        <f>('User Information'!#REF!)</f>
        <v>#REF!</v>
      </c>
      <c r="E110" s="329" t="e">
        <f>('User Information'!#REF!)</f>
        <v>#REF!</v>
      </c>
      <c r="F110" s="329" t="e">
        <f>('User Information'!#REF!)</f>
        <v>#REF!</v>
      </c>
      <c r="G110" s="326" t="e">
        <f>('User Information'!#REF!)</f>
        <v>#REF!</v>
      </c>
      <c r="H110" s="301"/>
      <c r="I110" s="301"/>
      <c r="J110" s="301"/>
    </row>
    <row r="111" spans="1:10" s="318" customFormat="1">
      <c r="A111" s="310" t="e">
        <f>('User Information'!#REF!)</f>
        <v>#REF!</v>
      </c>
      <c r="B111" s="310" t="e">
        <f>('User Information'!#REF!)</f>
        <v>#REF!</v>
      </c>
      <c r="C111" s="328" t="e">
        <f>('User Information'!#REF!)</f>
        <v>#REF!</v>
      </c>
      <c r="D111" s="326" t="e">
        <f>('User Information'!#REF!)</f>
        <v>#REF!</v>
      </c>
      <c r="E111" s="329" t="e">
        <f>('User Information'!#REF!)</f>
        <v>#REF!</v>
      </c>
      <c r="F111" s="329" t="e">
        <f>('User Information'!#REF!)</f>
        <v>#REF!</v>
      </c>
      <c r="G111" s="326" t="e">
        <f>('User Information'!#REF!)</f>
        <v>#REF!</v>
      </c>
      <c r="H111" s="301"/>
      <c r="I111" s="301"/>
      <c r="J111" s="301"/>
    </row>
    <row r="112" spans="1:10" s="318" customFormat="1">
      <c r="A112" s="310" t="e">
        <f>('User Information'!#REF!)</f>
        <v>#REF!</v>
      </c>
      <c r="B112" s="310" t="e">
        <f>('User Information'!#REF!)</f>
        <v>#REF!</v>
      </c>
      <c r="C112" s="328" t="e">
        <f>('User Information'!#REF!)</f>
        <v>#REF!</v>
      </c>
      <c r="D112" s="326" t="e">
        <f>('User Information'!#REF!)</f>
        <v>#REF!</v>
      </c>
      <c r="E112" s="329" t="e">
        <f>('User Information'!#REF!)</f>
        <v>#REF!</v>
      </c>
      <c r="F112" s="329" t="e">
        <f>('User Information'!#REF!)</f>
        <v>#REF!</v>
      </c>
      <c r="G112" s="326" t="e">
        <f>('User Information'!#REF!)</f>
        <v>#REF!</v>
      </c>
      <c r="H112" s="301"/>
      <c r="I112" s="301"/>
      <c r="J112" s="301"/>
    </row>
    <row r="113" spans="1:10" s="318" customFormat="1">
      <c r="A113" s="310" t="e">
        <f>('User Information'!#REF!)</f>
        <v>#REF!</v>
      </c>
      <c r="B113" s="310" t="e">
        <f>('User Information'!#REF!)</f>
        <v>#REF!</v>
      </c>
      <c r="C113" s="328" t="e">
        <f>('User Information'!#REF!)</f>
        <v>#REF!</v>
      </c>
      <c r="D113" s="326" t="e">
        <f>('User Information'!#REF!)</f>
        <v>#REF!</v>
      </c>
      <c r="E113" s="329" t="e">
        <f>('User Information'!#REF!)</f>
        <v>#REF!</v>
      </c>
      <c r="F113" s="329" t="e">
        <f>('User Information'!#REF!)</f>
        <v>#REF!</v>
      </c>
      <c r="G113" s="326" t="e">
        <f>('User Information'!#REF!)</f>
        <v>#REF!</v>
      </c>
      <c r="H113" s="301"/>
      <c r="I113" s="301"/>
      <c r="J113" s="301"/>
    </row>
    <row r="114" spans="1:10" s="318" customFormat="1">
      <c r="A114" s="310" t="e">
        <f>('User Information'!#REF!)</f>
        <v>#REF!</v>
      </c>
      <c r="B114" s="310" t="e">
        <f>('User Information'!#REF!)</f>
        <v>#REF!</v>
      </c>
      <c r="C114" s="328" t="e">
        <f>('User Information'!#REF!)</f>
        <v>#REF!</v>
      </c>
      <c r="D114" s="326" t="e">
        <f>('User Information'!#REF!)</f>
        <v>#REF!</v>
      </c>
      <c r="E114" s="329" t="e">
        <f>('User Information'!#REF!)</f>
        <v>#REF!</v>
      </c>
      <c r="F114" s="329" t="e">
        <f>('User Information'!#REF!)</f>
        <v>#REF!</v>
      </c>
      <c r="G114" s="326" t="e">
        <f>('User Information'!#REF!)</f>
        <v>#REF!</v>
      </c>
      <c r="H114" s="301"/>
      <c r="I114" s="301"/>
      <c r="J114" s="301"/>
    </row>
    <row r="115" spans="1:10" s="318" customFormat="1">
      <c r="A115" s="310" t="e">
        <f>('User Information'!#REF!)</f>
        <v>#REF!</v>
      </c>
      <c r="B115" s="310" t="e">
        <f>('User Information'!#REF!)</f>
        <v>#REF!</v>
      </c>
      <c r="C115" s="328" t="e">
        <f>('User Information'!#REF!)</f>
        <v>#REF!</v>
      </c>
      <c r="D115" s="326" t="e">
        <f>('User Information'!#REF!)</f>
        <v>#REF!</v>
      </c>
      <c r="E115" s="329" t="e">
        <f>('User Information'!#REF!)</f>
        <v>#REF!</v>
      </c>
      <c r="F115" s="329" t="e">
        <f>('User Information'!#REF!)</f>
        <v>#REF!</v>
      </c>
      <c r="G115" s="326" t="e">
        <f>('User Information'!#REF!)</f>
        <v>#REF!</v>
      </c>
      <c r="H115" s="301"/>
      <c r="I115" s="301"/>
      <c r="J115" s="301"/>
    </row>
    <row r="116" spans="1:10" s="318" customFormat="1">
      <c r="A116" s="310" t="e">
        <f>('User Information'!#REF!)</f>
        <v>#REF!</v>
      </c>
      <c r="B116" s="310" t="e">
        <f>('User Information'!#REF!)</f>
        <v>#REF!</v>
      </c>
      <c r="C116" s="328" t="e">
        <f>('User Information'!#REF!)</f>
        <v>#REF!</v>
      </c>
      <c r="D116" s="326" t="e">
        <f>('User Information'!#REF!)</f>
        <v>#REF!</v>
      </c>
      <c r="E116" s="329" t="e">
        <f>('User Information'!#REF!)</f>
        <v>#REF!</v>
      </c>
      <c r="F116" s="329" t="e">
        <f>('User Information'!#REF!)</f>
        <v>#REF!</v>
      </c>
      <c r="G116" s="326" t="e">
        <f>('User Information'!#REF!)</f>
        <v>#REF!</v>
      </c>
      <c r="H116" s="301"/>
      <c r="I116" s="301"/>
      <c r="J116" s="301"/>
    </row>
    <row r="117" spans="1:10" s="318" customFormat="1">
      <c r="A117" s="310" t="e">
        <f>('User Information'!#REF!)</f>
        <v>#REF!</v>
      </c>
      <c r="B117" s="310" t="e">
        <f>('User Information'!#REF!)</f>
        <v>#REF!</v>
      </c>
      <c r="C117" s="328" t="e">
        <f>('User Information'!#REF!)</f>
        <v>#REF!</v>
      </c>
      <c r="D117" s="326" t="e">
        <f>('User Information'!#REF!)</f>
        <v>#REF!</v>
      </c>
      <c r="E117" s="329" t="e">
        <f>('User Information'!#REF!)</f>
        <v>#REF!</v>
      </c>
      <c r="F117" s="329" t="e">
        <f>('User Information'!#REF!)</f>
        <v>#REF!</v>
      </c>
      <c r="G117" s="326" t="e">
        <f>('User Information'!#REF!)</f>
        <v>#REF!</v>
      </c>
      <c r="H117" s="301"/>
      <c r="I117" s="301"/>
      <c r="J117" s="301"/>
    </row>
    <row r="118" spans="1:10" s="318" customFormat="1">
      <c r="A118" s="310" t="e">
        <f>('User Information'!#REF!)</f>
        <v>#REF!</v>
      </c>
      <c r="B118" s="310" t="e">
        <f>('User Information'!#REF!)</f>
        <v>#REF!</v>
      </c>
      <c r="C118" s="328" t="e">
        <f>('User Information'!#REF!)</f>
        <v>#REF!</v>
      </c>
      <c r="D118" s="326" t="e">
        <f>('User Information'!#REF!)</f>
        <v>#REF!</v>
      </c>
      <c r="E118" s="329" t="e">
        <f>('User Information'!#REF!)</f>
        <v>#REF!</v>
      </c>
      <c r="F118" s="329" t="e">
        <f>('User Information'!#REF!)</f>
        <v>#REF!</v>
      </c>
      <c r="G118" s="326" t="e">
        <f>('User Information'!#REF!)</f>
        <v>#REF!</v>
      </c>
      <c r="H118" s="301"/>
      <c r="I118" s="301"/>
      <c r="J118" s="301"/>
    </row>
    <row r="119" spans="1:10" s="318" customFormat="1">
      <c r="A119" s="310" t="e">
        <f>('User Information'!#REF!)</f>
        <v>#REF!</v>
      </c>
      <c r="B119" s="310" t="e">
        <f>('User Information'!#REF!)</f>
        <v>#REF!</v>
      </c>
      <c r="C119" s="328" t="e">
        <f>('User Information'!#REF!)</f>
        <v>#REF!</v>
      </c>
      <c r="D119" s="326" t="e">
        <f>('User Information'!#REF!)</f>
        <v>#REF!</v>
      </c>
      <c r="E119" s="329" t="e">
        <f>('User Information'!#REF!)</f>
        <v>#REF!</v>
      </c>
      <c r="F119" s="329" t="e">
        <f>('User Information'!#REF!)</f>
        <v>#REF!</v>
      </c>
      <c r="G119" s="326" t="e">
        <f>('User Information'!#REF!)</f>
        <v>#REF!</v>
      </c>
      <c r="H119" s="301"/>
      <c r="I119" s="301"/>
      <c r="J119" s="301"/>
    </row>
    <row r="120" spans="1:10" s="318" customFormat="1">
      <c r="A120" s="310" t="e">
        <f>('User Information'!#REF!)</f>
        <v>#REF!</v>
      </c>
      <c r="B120" s="310" t="e">
        <f>('User Information'!#REF!)</f>
        <v>#REF!</v>
      </c>
      <c r="C120" s="328" t="e">
        <f>('User Information'!#REF!)</f>
        <v>#REF!</v>
      </c>
      <c r="D120" s="326" t="e">
        <f>('User Information'!#REF!)</f>
        <v>#REF!</v>
      </c>
      <c r="E120" s="329" t="e">
        <f>('User Information'!#REF!)</f>
        <v>#REF!</v>
      </c>
      <c r="F120" s="329" t="e">
        <f>('User Information'!#REF!)</f>
        <v>#REF!</v>
      </c>
      <c r="G120" s="326" t="e">
        <f>('User Information'!#REF!)</f>
        <v>#REF!</v>
      </c>
      <c r="H120" s="301"/>
      <c r="I120" s="301"/>
      <c r="J120" s="301"/>
    </row>
    <row r="121" spans="1:10" s="318" customFormat="1">
      <c r="A121" s="310" t="e">
        <f>('User Information'!#REF!)</f>
        <v>#REF!</v>
      </c>
      <c r="B121" s="310" t="e">
        <f>('User Information'!#REF!)</f>
        <v>#REF!</v>
      </c>
      <c r="C121" s="328" t="e">
        <f>('User Information'!#REF!)</f>
        <v>#REF!</v>
      </c>
      <c r="D121" s="326" t="e">
        <f>('User Information'!#REF!)</f>
        <v>#REF!</v>
      </c>
      <c r="E121" s="329" t="e">
        <f>('User Information'!#REF!)</f>
        <v>#REF!</v>
      </c>
      <c r="F121" s="329" t="e">
        <f>('User Information'!#REF!)</f>
        <v>#REF!</v>
      </c>
      <c r="G121" s="326" t="e">
        <f>('User Information'!#REF!)</f>
        <v>#REF!</v>
      </c>
      <c r="H121" s="301"/>
      <c r="I121" s="301"/>
      <c r="J121" s="301"/>
    </row>
    <row r="122" spans="1:10" s="318" customFormat="1">
      <c r="A122" s="310" t="e">
        <f>('User Information'!#REF!)</f>
        <v>#REF!</v>
      </c>
      <c r="B122" s="310" t="e">
        <f>('User Information'!#REF!)</f>
        <v>#REF!</v>
      </c>
      <c r="C122" s="328" t="e">
        <f>('User Information'!#REF!)</f>
        <v>#REF!</v>
      </c>
      <c r="D122" s="326" t="e">
        <f>('User Information'!#REF!)</f>
        <v>#REF!</v>
      </c>
      <c r="E122" s="329" t="e">
        <f>('User Information'!#REF!)</f>
        <v>#REF!</v>
      </c>
      <c r="F122" s="329" t="e">
        <f>('User Information'!#REF!)</f>
        <v>#REF!</v>
      </c>
      <c r="G122" s="326" t="e">
        <f>('User Information'!#REF!)</f>
        <v>#REF!</v>
      </c>
      <c r="H122" s="301"/>
      <c r="I122" s="301"/>
      <c r="J122" s="301"/>
    </row>
    <row r="123" spans="1:10" s="318" customFormat="1">
      <c r="A123" s="310" t="e">
        <f>('User Information'!#REF!)</f>
        <v>#REF!</v>
      </c>
      <c r="B123" s="310" t="e">
        <f>('User Information'!#REF!)</f>
        <v>#REF!</v>
      </c>
      <c r="C123" s="328" t="e">
        <f>('User Information'!#REF!)</f>
        <v>#REF!</v>
      </c>
      <c r="D123" s="326" t="e">
        <f>('User Information'!#REF!)</f>
        <v>#REF!</v>
      </c>
      <c r="E123" s="329" t="e">
        <f>('User Information'!#REF!)</f>
        <v>#REF!</v>
      </c>
      <c r="F123" s="329" t="e">
        <f>('User Information'!#REF!)</f>
        <v>#REF!</v>
      </c>
      <c r="G123" s="326" t="e">
        <f>('User Information'!#REF!)</f>
        <v>#REF!</v>
      </c>
      <c r="H123" s="301"/>
      <c r="I123" s="301"/>
      <c r="J123" s="301"/>
    </row>
    <row r="124" spans="1:10" s="318" customFormat="1">
      <c r="A124" s="310" t="e">
        <f>('User Information'!#REF!)</f>
        <v>#REF!</v>
      </c>
      <c r="B124" s="310" t="e">
        <f>('User Information'!#REF!)</f>
        <v>#REF!</v>
      </c>
      <c r="C124" s="328" t="e">
        <f>('User Information'!#REF!)</f>
        <v>#REF!</v>
      </c>
      <c r="D124" s="326" t="e">
        <f>('User Information'!#REF!)</f>
        <v>#REF!</v>
      </c>
      <c r="E124" s="329" t="e">
        <f>('User Information'!#REF!)</f>
        <v>#REF!</v>
      </c>
      <c r="F124" s="329" t="e">
        <f>('User Information'!#REF!)</f>
        <v>#REF!</v>
      </c>
      <c r="G124" s="326" t="e">
        <f>('User Information'!#REF!)</f>
        <v>#REF!</v>
      </c>
      <c r="H124" s="301"/>
      <c r="I124" s="301"/>
      <c r="J124" s="301"/>
    </row>
    <row r="125" spans="1:10" s="318" customFormat="1">
      <c r="A125" s="310" t="e">
        <f>('User Information'!#REF!)</f>
        <v>#REF!</v>
      </c>
      <c r="B125" s="310" t="e">
        <f>('User Information'!#REF!)</f>
        <v>#REF!</v>
      </c>
      <c r="C125" s="328" t="e">
        <f>('User Information'!#REF!)</f>
        <v>#REF!</v>
      </c>
      <c r="D125" s="326" t="e">
        <f>('User Information'!#REF!)</f>
        <v>#REF!</v>
      </c>
      <c r="E125" s="329" t="e">
        <f>('User Information'!#REF!)</f>
        <v>#REF!</v>
      </c>
      <c r="F125" s="329" t="e">
        <f>('User Information'!#REF!)</f>
        <v>#REF!</v>
      </c>
      <c r="G125" s="326" t="e">
        <f>('User Information'!#REF!)</f>
        <v>#REF!</v>
      </c>
      <c r="H125" s="301"/>
      <c r="I125" s="301"/>
      <c r="J125" s="301"/>
    </row>
    <row r="126" spans="1:10" s="318" customFormat="1">
      <c r="A126" s="310" t="e">
        <f>('User Information'!#REF!)</f>
        <v>#REF!</v>
      </c>
      <c r="B126" s="310" t="e">
        <f>('User Information'!#REF!)</f>
        <v>#REF!</v>
      </c>
      <c r="C126" s="328" t="e">
        <f>('User Information'!#REF!)</f>
        <v>#REF!</v>
      </c>
      <c r="D126" s="326" t="e">
        <f>('User Information'!#REF!)</f>
        <v>#REF!</v>
      </c>
      <c r="E126" s="329" t="e">
        <f>('User Information'!#REF!)</f>
        <v>#REF!</v>
      </c>
      <c r="F126" s="329" t="e">
        <f>('User Information'!#REF!)</f>
        <v>#REF!</v>
      </c>
      <c r="G126" s="326" t="e">
        <f>('User Information'!#REF!)</f>
        <v>#REF!</v>
      </c>
      <c r="H126" s="301"/>
      <c r="I126" s="301"/>
      <c r="J126" s="301"/>
    </row>
    <row r="127" spans="1:10" s="318" customFormat="1">
      <c r="A127" s="310" t="e">
        <f>('User Information'!#REF!)</f>
        <v>#REF!</v>
      </c>
      <c r="B127" s="310" t="e">
        <f>('User Information'!#REF!)</f>
        <v>#REF!</v>
      </c>
      <c r="C127" s="328" t="e">
        <f>('User Information'!#REF!)</f>
        <v>#REF!</v>
      </c>
      <c r="D127" s="326" t="e">
        <f>('User Information'!#REF!)</f>
        <v>#REF!</v>
      </c>
      <c r="E127" s="329" t="e">
        <f>('User Information'!#REF!)</f>
        <v>#REF!</v>
      </c>
      <c r="F127" s="329" t="e">
        <f>('User Information'!#REF!)</f>
        <v>#REF!</v>
      </c>
      <c r="G127" s="326" t="e">
        <f>('User Information'!#REF!)</f>
        <v>#REF!</v>
      </c>
      <c r="H127" s="301"/>
      <c r="I127" s="301"/>
      <c r="J127" s="301"/>
    </row>
    <row r="128" spans="1:10" s="318" customFormat="1">
      <c r="A128" s="310" t="e">
        <f>('User Information'!#REF!)</f>
        <v>#REF!</v>
      </c>
      <c r="B128" s="310" t="e">
        <f>('User Information'!#REF!)</f>
        <v>#REF!</v>
      </c>
      <c r="C128" s="328" t="e">
        <f>('User Information'!#REF!)</f>
        <v>#REF!</v>
      </c>
      <c r="D128" s="326" t="e">
        <f>('User Information'!#REF!)</f>
        <v>#REF!</v>
      </c>
      <c r="E128" s="329" t="e">
        <f>('User Information'!#REF!)</f>
        <v>#REF!</v>
      </c>
      <c r="F128" s="329" t="e">
        <f>('User Information'!#REF!)</f>
        <v>#REF!</v>
      </c>
      <c r="G128" s="326" t="e">
        <f>('User Information'!#REF!)</f>
        <v>#REF!</v>
      </c>
      <c r="H128" s="301"/>
      <c r="I128" s="301"/>
      <c r="J128" s="301"/>
    </row>
    <row r="129" spans="1:10" s="318" customFormat="1">
      <c r="A129" s="310" t="e">
        <f>('User Information'!#REF!)</f>
        <v>#REF!</v>
      </c>
      <c r="B129" s="310" t="e">
        <f>('User Information'!#REF!)</f>
        <v>#REF!</v>
      </c>
      <c r="C129" s="328" t="e">
        <f>('User Information'!#REF!)</f>
        <v>#REF!</v>
      </c>
      <c r="D129" s="326" t="e">
        <f>('User Information'!#REF!)</f>
        <v>#REF!</v>
      </c>
      <c r="E129" s="329" t="e">
        <f>('User Information'!#REF!)</f>
        <v>#REF!</v>
      </c>
      <c r="F129" s="329" t="e">
        <f>('User Information'!#REF!)</f>
        <v>#REF!</v>
      </c>
      <c r="G129" s="326" t="e">
        <f>('User Information'!#REF!)</f>
        <v>#REF!</v>
      </c>
      <c r="H129" s="301"/>
      <c r="I129" s="301"/>
      <c r="J129" s="301"/>
    </row>
    <row r="130" spans="1:10" s="318" customFormat="1">
      <c r="A130" s="310" t="e">
        <f>('User Information'!#REF!)</f>
        <v>#REF!</v>
      </c>
      <c r="B130" s="310" t="e">
        <f>('User Information'!#REF!)</f>
        <v>#REF!</v>
      </c>
      <c r="C130" s="328" t="e">
        <f>('User Information'!#REF!)</f>
        <v>#REF!</v>
      </c>
      <c r="D130" s="326" t="e">
        <f>('User Information'!#REF!)</f>
        <v>#REF!</v>
      </c>
      <c r="E130" s="329" t="e">
        <f>('User Information'!#REF!)</f>
        <v>#REF!</v>
      </c>
      <c r="F130" s="329" t="e">
        <f>('User Information'!#REF!)</f>
        <v>#REF!</v>
      </c>
      <c r="G130" s="326" t="e">
        <f>('User Information'!#REF!)</f>
        <v>#REF!</v>
      </c>
      <c r="H130" s="301"/>
      <c r="I130" s="301"/>
      <c r="J130" s="301"/>
    </row>
    <row r="131" spans="1:10" s="318" customFormat="1">
      <c r="A131" s="310" t="e">
        <f>('User Information'!#REF!)</f>
        <v>#REF!</v>
      </c>
      <c r="B131" s="310" t="e">
        <f>('User Information'!#REF!)</f>
        <v>#REF!</v>
      </c>
      <c r="C131" s="328" t="e">
        <f>('User Information'!#REF!)</f>
        <v>#REF!</v>
      </c>
      <c r="D131" s="326" t="e">
        <f>('User Information'!#REF!)</f>
        <v>#REF!</v>
      </c>
      <c r="E131" s="329" t="e">
        <f>('User Information'!#REF!)</f>
        <v>#REF!</v>
      </c>
      <c r="F131" s="329" t="e">
        <f>('User Information'!#REF!)</f>
        <v>#REF!</v>
      </c>
      <c r="G131" s="326" t="e">
        <f>('User Information'!#REF!)</f>
        <v>#REF!</v>
      </c>
      <c r="H131" s="301"/>
      <c r="I131" s="301"/>
      <c r="J131" s="301"/>
    </row>
    <row r="132" spans="1:10" s="318" customFormat="1">
      <c r="A132" s="310" t="e">
        <f>('User Information'!#REF!)</f>
        <v>#REF!</v>
      </c>
      <c r="B132" s="310" t="e">
        <f>('User Information'!#REF!)</f>
        <v>#REF!</v>
      </c>
      <c r="C132" s="328" t="e">
        <f>('User Information'!#REF!)</f>
        <v>#REF!</v>
      </c>
      <c r="D132" s="326" t="e">
        <f>('User Information'!#REF!)</f>
        <v>#REF!</v>
      </c>
      <c r="E132" s="329" t="e">
        <f>('User Information'!#REF!)</f>
        <v>#REF!</v>
      </c>
      <c r="F132" s="329" t="e">
        <f>('User Information'!#REF!)</f>
        <v>#REF!</v>
      </c>
      <c r="G132" s="326" t="e">
        <f>('User Information'!#REF!)</f>
        <v>#REF!</v>
      </c>
      <c r="H132" s="301"/>
      <c r="I132" s="301"/>
      <c r="J132" s="301"/>
    </row>
    <row r="133" spans="1:10" s="318" customFormat="1">
      <c r="A133" s="310" t="e">
        <f>('User Information'!#REF!)</f>
        <v>#REF!</v>
      </c>
      <c r="B133" s="310" t="e">
        <f>('User Information'!#REF!)</f>
        <v>#REF!</v>
      </c>
      <c r="C133" s="328" t="e">
        <f>('User Information'!#REF!)</f>
        <v>#REF!</v>
      </c>
      <c r="D133" s="326" t="e">
        <f>('User Information'!#REF!)</f>
        <v>#REF!</v>
      </c>
      <c r="E133" s="329" t="e">
        <f>('User Information'!#REF!)</f>
        <v>#REF!</v>
      </c>
      <c r="F133" s="329" t="e">
        <f>('User Information'!#REF!)</f>
        <v>#REF!</v>
      </c>
      <c r="G133" s="326" t="e">
        <f>('User Information'!#REF!)</f>
        <v>#REF!</v>
      </c>
      <c r="H133" s="301"/>
      <c r="I133" s="301"/>
      <c r="J133" s="301"/>
    </row>
    <row r="134" spans="1:10" s="318" customFormat="1">
      <c r="A134" s="310" t="e">
        <f>('User Information'!#REF!)</f>
        <v>#REF!</v>
      </c>
      <c r="B134" s="310" t="e">
        <f>('User Information'!#REF!)</f>
        <v>#REF!</v>
      </c>
      <c r="C134" s="328" t="e">
        <f>('User Information'!#REF!)</f>
        <v>#REF!</v>
      </c>
      <c r="D134" s="326" t="e">
        <f>('User Information'!#REF!)</f>
        <v>#REF!</v>
      </c>
      <c r="E134" s="329" t="e">
        <f>('User Information'!#REF!)</f>
        <v>#REF!</v>
      </c>
      <c r="F134" s="329" t="e">
        <f>('User Information'!#REF!)</f>
        <v>#REF!</v>
      </c>
      <c r="G134" s="326" t="e">
        <f>('User Information'!#REF!)</f>
        <v>#REF!</v>
      </c>
      <c r="H134" s="301"/>
      <c r="I134" s="301"/>
      <c r="J134" s="301"/>
    </row>
    <row r="135" spans="1:10" s="318" customFormat="1">
      <c r="A135" s="310" t="e">
        <f>('User Information'!#REF!)</f>
        <v>#REF!</v>
      </c>
      <c r="B135" s="310" t="e">
        <f>('User Information'!#REF!)</f>
        <v>#REF!</v>
      </c>
      <c r="C135" s="328" t="e">
        <f>('User Information'!#REF!)</f>
        <v>#REF!</v>
      </c>
      <c r="D135" s="326" t="e">
        <f>('User Information'!#REF!)</f>
        <v>#REF!</v>
      </c>
      <c r="E135" s="329" t="e">
        <f>('User Information'!#REF!)</f>
        <v>#REF!</v>
      </c>
      <c r="F135" s="329" t="e">
        <f>('User Information'!#REF!)</f>
        <v>#REF!</v>
      </c>
      <c r="G135" s="326" t="e">
        <f>('User Information'!#REF!)</f>
        <v>#REF!</v>
      </c>
      <c r="H135" s="301"/>
      <c r="I135" s="301"/>
      <c r="J135" s="301"/>
    </row>
    <row r="136" spans="1:10" s="318" customFormat="1">
      <c r="A136" s="310" t="e">
        <f>('User Information'!#REF!)</f>
        <v>#REF!</v>
      </c>
      <c r="B136" s="310" t="e">
        <f>('User Information'!#REF!)</f>
        <v>#REF!</v>
      </c>
      <c r="C136" s="328" t="e">
        <f>('User Information'!#REF!)</f>
        <v>#REF!</v>
      </c>
      <c r="D136" s="326" t="e">
        <f>('User Information'!#REF!)</f>
        <v>#REF!</v>
      </c>
      <c r="E136" s="329" t="e">
        <f>('User Information'!#REF!)</f>
        <v>#REF!</v>
      </c>
      <c r="F136" s="329" t="e">
        <f>('User Information'!#REF!)</f>
        <v>#REF!</v>
      </c>
      <c r="G136" s="326" t="e">
        <f>('User Information'!#REF!)</f>
        <v>#REF!</v>
      </c>
      <c r="H136" s="301"/>
      <c r="I136" s="301"/>
      <c r="J136" s="301"/>
    </row>
    <row r="137" spans="1:10" s="318" customFormat="1">
      <c r="A137" s="310" t="e">
        <f>('User Information'!#REF!)</f>
        <v>#REF!</v>
      </c>
      <c r="B137" s="310" t="e">
        <f>('User Information'!#REF!)</f>
        <v>#REF!</v>
      </c>
      <c r="C137" s="328" t="e">
        <f>('User Information'!#REF!)</f>
        <v>#REF!</v>
      </c>
      <c r="D137" s="326" t="e">
        <f>('User Information'!#REF!)</f>
        <v>#REF!</v>
      </c>
      <c r="E137" s="329" t="e">
        <f>('User Information'!#REF!)</f>
        <v>#REF!</v>
      </c>
      <c r="F137" s="329" t="e">
        <f>('User Information'!#REF!)</f>
        <v>#REF!</v>
      </c>
      <c r="G137" s="326" t="e">
        <f>('User Information'!#REF!)</f>
        <v>#REF!</v>
      </c>
      <c r="H137" s="301"/>
      <c r="I137" s="301"/>
      <c r="J137" s="301"/>
    </row>
    <row r="138" spans="1:10" s="318" customFormat="1">
      <c r="A138" s="310" t="e">
        <f>('User Information'!#REF!)</f>
        <v>#REF!</v>
      </c>
      <c r="B138" s="310" t="e">
        <f>('User Information'!#REF!)</f>
        <v>#REF!</v>
      </c>
      <c r="C138" s="328" t="e">
        <f>('User Information'!#REF!)</f>
        <v>#REF!</v>
      </c>
      <c r="D138" s="326" t="e">
        <f>('User Information'!#REF!)</f>
        <v>#REF!</v>
      </c>
      <c r="E138" s="329" t="e">
        <f>('User Information'!#REF!)</f>
        <v>#REF!</v>
      </c>
      <c r="F138" s="329" t="e">
        <f>('User Information'!#REF!)</f>
        <v>#REF!</v>
      </c>
      <c r="G138" s="326" t="e">
        <f>('User Information'!#REF!)</f>
        <v>#REF!</v>
      </c>
      <c r="H138" s="301"/>
      <c r="I138" s="301"/>
      <c r="J138" s="301"/>
    </row>
    <row r="139" spans="1:10" s="318" customFormat="1">
      <c r="A139" s="310" t="e">
        <f>('User Information'!#REF!)</f>
        <v>#REF!</v>
      </c>
      <c r="B139" s="310" t="e">
        <f>('User Information'!#REF!)</f>
        <v>#REF!</v>
      </c>
      <c r="C139" s="328" t="e">
        <f>('User Information'!#REF!)</f>
        <v>#REF!</v>
      </c>
      <c r="D139" s="326" t="e">
        <f>('User Information'!#REF!)</f>
        <v>#REF!</v>
      </c>
      <c r="E139" s="329" t="e">
        <f>('User Information'!#REF!)</f>
        <v>#REF!</v>
      </c>
      <c r="F139" s="329" t="e">
        <f>('User Information'!#REF!)</f>
        <v>#REF!</v>
      </c>
      <c r="G139" s="326" t="e">
        <f>('User Information'!#REF!)</f>
        <v>#REF!</v>
      </c>
      <c r="H139" s="301"/>
      <c r="I139" s="301"/>
      <c r="J139" s="301"/>
    </row>
    <row r="140" spans="1:10" s="318" customFormat="1">
      <c r="A140" s="310" t="e">
        <f>('User Information'!#REF!)</f>
        <v>#REF!</v>
      </c>
      <c r="B140" s="310" t="e">
        <f>('User Information'!#REF!)</f>
        <v>#REF!</v>
      </c>
      <c r="C140" s="328" t="e">
        <f>('User Information'!#REF!)</f>
        <v>#REF!</v>
      </c>
      <c r="D140" s="326" t="e">
        <f>('User Information'!#REF!)</f>
        <v>#REF!</v>
      </c>
      <c r="E140" s="329" t="e">
        <f>('User Information'!#REF!)</f>
        <v>#REF!</v>
      </c>
      <c r="F140" s="329" t="e">
        <f>('User Information'!#REF!)</f>
        <v>#REF!</v>
      </c>
      <c r="G140" s="326" t="e">
        <f>('User Information'!#REF!)</f>
        <v>#REF!</v>
      </c>
      <c r="H140" s="301"/>
      <c r="I140" s="301"/>
      <c r="J140" s="301"/>
    </row>
    <row r="141" spans="1:10" s="318" customFormat="1">
      <c r="A141" s="310" t="e">
        <f>('User Information'!#REF!)</f>
        <v>#REF!</v>
      </c>
      <c r="B141" s="310" t="e">
        <f>('User Information'!#REF!)</f>
        <v>#REF!</v>
      </c>
      <c r="C141" s="328" t="e">
        <f>('User Information'!#REF!)</f>
        <v>#REF!</v>
      </c>
      <c r="D141" s="326" t="e">
        <f>('User Information'!#REF!)</f>
        <v>#REF!</v>
      </c>
      <c r="E141" s="329" t="e">
        <f>('User Information'!#REF!)</f>
        <v>#REF!</v>
      </c>
      <c r="F141" s="329" t="e">
        <f>('User Information'!#REF!)</f>
        <v>#REF!</v>
      </c>
      <c r="G141" s="326" t="e">
        <f>('User Information'!#REF!)</f>
        <v>#REF!</v>
      </c>
      <c r="H141" s="301"/>
      <c r="I141" s="301"/>
      <c r="J141" s="301"/>
    </row>
    <row r="142" spans="1:10" s="318" customFormat="1">
      <c r="A142" s="310" t="e">
        <f>('User Information'!#REF!)</f>
        <v>#REF!</v>
      </c>
      <c r="B142" s="310" t="e">
        <f>('User Information'!#REF!)</f>
        <v>#REF!</v>
      </c>
      <c r="C142" s="328" t="e">
        <f>('User Information'!#REF!)</f>
        <v>#REF!</v>
      </c>
      <c r="D142" s="326" t="e">
        <f>('User Information'!#REF!)</f>
        <v>#REF!</v>
      </c>
      <c r="E142" s="329" t="e">
        <f>('User Information'!#REF!)</f>
        <v>#REF!</v>
      </c>
      <c r="F142" s="329" t="e">
        <f>('User Information'!#REF!)</f>
        <v>#REF!</v>
      </c>
      <c r="G142" s="326" t="e">
        <f>('User Information'!#REF!)</f>
        <v>#REF!</v>
      </c>
      <c r="H142" s="301"/>
      <c r="I142" s="301"/>
      <c r="J142" s="301"/>
    </row>
    <row r="143" spans="1:10" s="318" customFormat="1">
      <c r="A143" s="310" t="e">
        <f>('User Information'!#REF!)</f>
        <v>#REF!</v>
      </c>
      <c r="B143" s="310" t="e">
        <f>('User Information'!#REF!)</f>
        <v>#REF!</v>
      </c>
      <c r="C143" s="328" t="e">
        <f>('User Information'!#REF!)</f>
        <v>#REF!</v>
      </c>
      <c r="D143" s="326" t="e">
        <f>('User Information'!#REF!)</f>
        <v>#REF!</v>
      </c>
      <c r="E143" s="329" t="e">
        <f>('User Information'!#REF!)</f>
        <v>#REF!</v>
      </c>
      <c r="F143" s="329" t="e">
        <f>('User Information'!#REF!)</f>
        <v>#REF!</v>
      </c>
      <c r="G143" s="326" t="e">
        <f>('User Information'!#REF!)</f>
        <v>#REF!</v>
      </c>
      <c r="H143" s="301"/>
      <c r="I143" s="301"/>
      <c r="J143" s="301"/>
    </row>
    <row r="144" spans="1:10" s="318" customFormat="1">
      <c r="A144" s="310" t="e">
        <f>('User Information'!#REF!)</f>
        <v>#REF!</v>
      </c>
      <c r="B144" s="310" t="e">
        <f>('User Information'!#REF!)</f>
        <v>#REF!</v>
      </c>
      <c r="C144" s="328" t="e">
        <f>('User Information'!#REF!)</f>
        <v>#REF!</v>
      </c>
      <c r="D144" s="326" t="e">
        <f>('User Information'!#REF!)</f>
        <v>#REF!</v>
      </c>
      <c r="E144" s="329" t="e">
        <f>('User Information'!#REF!)</f>
        <v>#REF!</v>
      </c>
      <c r="F144" s="329" t="e">
        <f>('User Information'!#REF!)</f>
        <v>#REF!</v>
      </c>
      <c r="G144" s="326" t="e">
        <f>('User Information'!#REF!)</f>
        <v>#REF!</v>
      </c>
      <c r="H144" s="301"/>
      <c r="I144" s="301"/>
      <c r="J144" s="301"/>
    </row>
    <row r="145" spans="1:10" s="318" customFormat="1">
      <c r="A145" s="310" t="e">
        <f>('User Information'!#REF!)</f>
        <v>#REF!</v>
      </c>
      <c r="B145" s="310" t="e">
        <f>('User Information'!#REF!)</f>
        <v>#REF!</v>
      </c>
      <c r="C145" s="328" t="e">
        <f>('User Information'!#REF!)</f>
        <v>#REF!</v>
      </c>
      <c r="D145" s="326" t="e">
        <f>('User Information'!#REF!)</f>
        <v>#REF!</v>
      </c>
      <c r="E145" s="329" t="e">
        <f>('User Information'!#REF!)</f>
        <v>#REF!</v>
      </c>
      <c r="F145" s="329" t="e">
        <f>('User Information'!#REF!)</f>
        <v>#REF!</v>
      </c>
      <c r="G145" s="326" t="e">
        <f>('User Information'!#REF!)</f>
        <v>#REF!</v>
      </c>
      <c r="H145" s="301"/>
      <c r="I145" s="301"/>
      <c r="J145" s="301"/>
    </row>
    <row r="146" spans="1:10" s="318" customFormat="1">
      <c r="A146" s="310" t="e">
        <f>('User Information'!#REF!)</f>
        <v>#REF!</v>
      </c>
      <c r="B146" s="310" t="e">
        <f>('User Information'!#REF!)</f>
        <v>#REF!</v>
      </c>
      <c r="C146" s="328" t="e">
        <f>('User Information'!#REF!)</f>
        <v>#REF!</v>
      </c>
      <c r="D146" s="326" t="e">
        <f>('User Information'!#REF!)</f>
        <v>#REF!</v>
      </c>
      <c r="E146" s="329" t="e">
        <f>('User Information'!#REF!)</f>
        <v>#REF!</v>
      </c>
      <c r="F146" s="329" t="e">
        <f>('User Information'!#REF!)</f>
        <v>#REF!</v>
      </c>
      <c r="G146" s="326" t="e">
        <f>('User Information'!#REF!)</f>
        <v>#REF!</v>
      </c>
      <c r="H146" s="301"/>
      <c r="I146" s="301"/>
      <c r="J146" s="301"/>
    </row>
    <row r="147" spans="1:10" s="318" customFormat="1">
      <c r="A147" s="310" t="e">
        <f>('User Information'!#REF!)</f>
        <v>#REF!</v>
      </c>
      <c r="B147" s="310" t="e">
        <f>('User Information'!#REF!)</f>
        <v>#REF!</v>
      </c>
      <c r="C147" s="328" t="e">
        <f>('User Information'!#REF!)</f>
        <v>#REF!</v>
      </c>
      <c r="D147" s="326" t="e">
        <f>('User Information'!#REF!)</f>
        <v>#REF!</v>
      </c>
      <c r="E147" s="329" t="e">
        <f>('User Information'!#REF!)</f>
        <v>#REF!</v>
      </c>
      <c r="F147" s="329" t="e">
        <f>('User Information'!#REF!)</f>
        <v>#REF!</v>
      </c>
      <c r="G147" s="326" t="e">
        <f>('User Information'!#REF!)</f>
        <v>#REF!</v>
      </c>
      <c r="H147" s="301"/>
      <c r="I147" s="301"/>
      <c r="J147" s="301"/>
    </row>
    <row r="148" spans="1:10" s="318" customFormat="1">
      <c r="A148" s="310" t="e">
        <f>('User Information'!#REF!)</f>
        <v>#REF!</v>
      </c>
      <c r="B148" s="310" t="e">
        <f>('User Information'!#REF!)</f>
        <v>#REF!</v>
      </c>
      <c r="C148" s="328" t="e">
        <f>('User Information'!#REF!)</f>
        <v>#REF!</v>
      </c>
      <c r="D148" s="326" t="e">
        <f>('User Information'!#REF!)</f>
        <v>#REF!</v>
      </c>
      <c r="E148" s="329" t="e">
        <f>('User Information'!#REF!)</f>
        <v>#REF!</v>
      </c>
      <c r="F148" s="329" t="e">
        <f>('User Information'!#REF!)</f>
        <v>#REF!</v>
      </c>
      <c r="G148" s="326" t="e">
        <f>('User Information'!#REF!)</f>
        <v>#REF!</v>
      </c>
      <c r="H148" s="301"/>
      <c r="I148" s="301"/>
      <c r="J148" s="301"/>
    </row>
    <row r="149" spans="1:10" s="318" customFormat="1">
      <c r="A149" s="310" t="e">
        <f>('User Information'!#REF!)</f>
        <v>#REF!</v>
      </c>
      <c r="B149" s="310" t="e">
        <f>('User Information'!#REF!)</f>
        <v>#REF!</v>
      </c>
      <c r="C149" s="328" t="e">
        <f>('User Information'!#REF!)</f>
        <v>#REF!</v>
      </c>
      <c r="D149" s="326" t="e">
        <f>('User Information'!#REF!)</f>
        <v>#REF!</v>
      </c>
      <c r="E149" s="329" t="e">
        <f>('User Information'!#REF!)</f>
        <v>#REF!</v>
      </c>
      <c r="F149" s="329" t="e">
        <f>('User Information'!#REF!)</f>
        <v>#REF!</v>
      </c>
      <c r="G149" s="326" t="e">
        <f>('User Information'!#REF!)</f>
        <v>#REF!</v>
      </c>
      <c r="H149" s="301"/>
      <c r="I149" s="301"/>
      <c r="J149" s="301"/>
    </row>
    <row r="150" spans="1:10" s="318" customFormat="1">
      <c r="A150" s="310" t="e">
        <f>('User Information'!#REF!)</f>
        <v>#REF!</v>
      </c>
      <c r="B150" s="310" t="e">
        <f>('User Information'!#REF!)</f>
        <v>#REF!</v>
      </c>
      <c r="C150" s="328" t="e">
        <f>('User Information'!#REF!)</f>
        <v>#REF!</v>
      </c>
      <c r="D150" s="326" t="e">
        <f>('User Information'!#REF!)</f>
        <v>#REF!</v>
      </c>
      <c r="E150" s="329" t="e">
        <f>('User Information'!#REF!)</f>
        <v>#REF!</v>
      </c>
      <c r="F150" s="329" t="e">
        <f>('User Information'!#REF!)</f>
        <v>#REF!</v>
      </c>
      <c r="G150" s="326" t="e">
        <f>('User Information'!#REF!)</f>
        <v>#REF!</v>
      </c>
      <c r="H150" s="301"/>
      <c r="I150" s="301"/>
      <c r="J150" s="301"/>
    </row>
    <row r="151" spans="1:10" s="318" customFormat="1">
      <c r="A151" s="310" t="e">
        <f>('User Information'!#REF!)</f>
        <v>#REF!</v>
      </c>
      <c r="B151" s="310" t="e">
        <f>('User Information'!#REF!)</f>
        <v>#REF!</v>
      </c>
      <c r="C151" s="328" t="e">
        <f>('User Information'!#REF!)</f>
        <v>#REF!</v>
      </c>
      <c r="D151" s="326" t="e">
        <f>('User Information'!#REF!)</f>
        <v>#REF!</v>
      </c>
      <c r="E151" s="329" t="e">
        <f>('User Information'!#REF!)</f>
        <v>#REF!</v>
      </c>
      <c r="F151" s="329" t="e">
        <f>('User Information'!#REF!)</f>
        <v>#REF!</v>
      </c>
      <c r="G151" s="326" t="e">
        <f>('User Information'!#REF!)</f>
        <v>#REF!</v>
      </c>
      <c r="H151" s="301"/>
      <c r="I151" s="301"/>
      <c r="J151" s="301"/>
    </row>
    <row r="152" spans="1:10" s="318" customFormat="1">
      <c r="A152" s="310" t="e">
        <f>('User Information'!#REF!)</f>
        <v>#REF!</v>
      </c>
      <c r="B152" s="310" t="e">
        <f>('User Information'!#REF!)</f>
        <v>#REF!</v>
      </c>
      <c r="C152" s="328" t="e">
        <f>('User Information'!#REF!)</f>
        <v>#REF!</v>
      </c>
      <c r="D152" s="326" t="e">
        <f>('User Information'!#REF!)</f>
        <v>#REF!</v>
      </c>
      <c r="E152" s="329" t="e">
        <f>('User Information'!#REF!)</f>
        <v>#REF!</v>
      </c>
      <c r="F152" s="329" t="e">
        <f>('User Information'!#REF!)</f>
        <v>#REF!</v>
      </c>
      <c r="G152" s="326" t="e">
        <f>('User Information'!#REF!)</f>
        <v>#REF!</v>
      </c>
      <c r="H152" s="301"/>
      <c r="I152" s="301"/>
      <c r="J152" s="301"/>
    </row>
    <row r="153" spans="1:10" s="318" customFormat="1">
      <c r="A153" s="310" t="e">
        <f>('User Information'!#REF!)</f>
        <v>#REF!</v>
      </c>
      <c r="B153" s="310" t="e">
        <f>('User Information'!#REF!)</f>
        <v>#REF!</v>
      </c>
      <c r="C153" s="328" t="e">
        <f>('User Information'!#REF!)</f>
        <v>#REF!</v>
      </c>
      <c r="D153" s="326" t="e">
        <f>('User Information'!#REF!)</f>
        <v>#REF!</v>
      </c>
      <c r="E153" s="329" t="e">
        <f>('User Information'!#REF!)</f>
        <v>#REF!</v>
      </c>
      <c r="F153" s="329" t="e">
        <f>('User Information'!#REF!)</f>
        <v>#REF!</v>
      </c>
      <c r="G153" s="326" t="e">
        <f>('User Information'!#REF!)</f>
        <v>#REF!</v>
      </c>
      <c r="H153" s="301"/>
      <c r="I153" s="301"/>
      <c r="J153" s="301"/>
    </row>
    <row r="154" spans="1:10" s="318" customFormat="1">
      <c r="A154" s="310" t="e">
        <f>('User Information'!#REF!)</f>
        <v>#REF!</v>
      </c>
      <c r="B154" s="310" t="e">
        <f>('User Information'!#REF!)</f>
        <v>#REF!</v>
      </c>
      <c r="C154" s="328" t="e">
        <f>('User Information'!#REF!)</f>
        <v>#REF!</v>
      </c>
      <c r="D154" s="326" t="e">
        <f>('User Information'!#REF!)</f>
        <v>#REF!</v>
      </c>
      <c r="E154" s="329" t="e">
        <f>('User Information'!#REF!)</f>
        <v>#REF!</v>
      </c>
      <c r="F154" s="329" t="e">
        <f>('User Information'!#REF!)</f>
        <v>#REF!</v>
      </c>
      <c r="G154" s="326" t="e">
        <f>('User Information'!#REF!)</f>
        <v>#REF!</v>
      </c>
      <c r="H154" s="301"/>
      <c r="I154" s="301"/>
      <c r="J154" s="301"/>
    </row>
    <row r="155" spans="1:10" s="318" customFormat="1">
      <c r="A155" s="310" t="e">
        <f>('User Information'!#REF!)</f>
        <v>#REF!</v>
      </c>
      <c r="B155" s="310" t="e">
        <f>('User Information'!#REF!)</f>
        <v>#REF!</v>
      </c>
      <c r="C155" s="328" t="e">
        <f>('User Information'!#REF!)</f>
        <v>#REF!</v>
      </c>
      <c r="D155" s="326" t="e">
        <f>('User Information'!#REF!)</f>
        <v>#REF!</v>
      </c>
      <c r="E155" s="329" t="e">
        <f>('User Information'!#REF!)</f>
        <v>#REF!</v>
      </c>
      <c r="F155" s="329" t="e">
        <f>('User Information'!#REF!)</f>
        <v>#REF!</v>
      </c>
      <c r="G155" s="326" t="e">
        <f>('User Information'!#REF!)</f>
        <v>#REF!</v>
      </c>
      <c r="H155" s="301"/>
      <c r="I155" s="301"/>
      <c r="J155" s="301"/>
    </row>
    <row r="156" spans="1:10" s="318" customFormat="1">
      <c r="A156" s="310" t="e">
        <f>('User Information'!#REF!)</f>
        <v>#REF!</v>
      </c>
      <c r="B156" s="310" t="e">
        <f>('User Information'!#REF!)</f>
        <v>#REF!</v>
      </c>
      <c r="C156" s="328" t="e">
        <f>('User Information'!#REF!)</f>
        <v>#REF!</v>
      </c>
      <c r="D156" s="326" t="e">
        <f>('User Information'!#REF!)</f>
        <v>#REF!</v>
      </c>
      <c r="E156" s="329" t="e">
        <f>('User Information'!#REF!)</f>
        <v>#REF!</v>
      </c>
      <c r="F156" s="329" t="e">
        <f>('User Information'!#REF!)</f>
        <v>#REF!</v>
      </c>
      <c r="G156" s="326" t="e">
        <f>('User Information'!#REF!)</f>
        <v>#REF!</v>
      </c>
      <c r="H156" s="301"/>
      <c r="I156" s="301"/>
      <c r="J156" s="301"/>
    </row>
    <row r="157" spans="1:10" s="318" customFormat="1">
      <c r="A157" s="310" t="e">
        <f>('User Information'!#REF!)</f>
        <v>#REF!</v>
      </c>
      <c r="B157" s="310" t="e">
        <f>('User Information'!#REF!)</f>
        <v>#REF!</v>
      </c>
      <c r="C157" s="328" t="e">
        <f>('User Information'!#REF!)</f>
        <v>#REF!</v>
      </c>
      <c r="D157" s="326" t="e">
        <f>('User Information'!#REF!)</f>
        <v>#REF!</v>
      </c>
      <c r="E157" s="329" t="e">
        <f>('User Information'!#REF!)</f>
        <v>#REF!</v>
      </c>
      <c r="F157" s="329" t="e">
        <f>('User Information'!#REF!)</f>
        <v>#REF!</v>
      </c>
      <c r="G157" s="326" t="e">
        <f>('User Information'!#REF!)</f>
        <v>#REF!</v>
      </c>
      <c r="H157" s="301"/>
      <c r="I157" s="301"/>
      <c r="J157" s="301"/>
    </row>
    <row r="158" spans="1:10" s="318" customFormat="1">
      <c r="A158" s="310" t="e">
        <f>('User Information'!#REF!)</f>
        <v>#REF!</v>
      </c>
      <c r="B158" s="310" t="e">
        <f>('User Information'!#REF!)</f>
        <v>#REF!</v>
      </c>
      <c r="C158" s="328" t="e">
        <f>('User Information'!#REF!)</f>
        <v>#REF!</v>
      </c>
      <c r="D158" s="326" t="e">
        <f>('User Information'!#REF!)</f>
        <v>#REF!</v>
      </c>
      <c r="E158" s="329" t="e">
        <f>('User Information'!#REF!)</f>
        <v>#REF!</v>
      </c>
      <c r="F158" s="329" t="e">
        <f>('User Information'!#REF!)</f>
        <v>#REF!</v>
      </c>
      <c r="G158" s="326" t="e">
        <f>('User Information'!#REF!)</f>
        <v>#REF!</v>
      </c>
      <c r="H158" s="301"/>
      <c r="I158" s="301"/>
      <c r="J158" s="301"/>
    </row>
    <row r="159" spans="1:10" s="318" customFormat="1">
      <c r="A159" s="310" t="e">
        <f>('User Information'!#REF!)</f>
        <v>#REF!</v>
      </c>
      <c r="B159" s="310" t="e">
        <f>('User Information'!#REF!)</f>
        <v>#REF!</v>
      </c>
      <c r="C159" s="328" t="e">
        <f>('User Information'!#REF!)</f>
        <v>#REF!</v>
      </c>
      <c r="D159" s="326" t="e">
        <f>('User Information'!#REF!)</f>
        <v>#REF!</v>
      </c>
      <c r="E159" s="329" t="e">
        <f>('User Information'!#REF!)</f>
        <v>#REF!</v>
      </c>
      <c r="F159" s="329" t="e">
        <f>('User Information'!#REF!)</f>
        <v>#REF!</v>
      </c>
      <c r="G159" s="326" t="e">
        <f>('User Information'!#REF!)</f>
        <v>#REF!</v>
      </c>
      <c r="H159" s="301"/>
      <c r="I159" s="301"/>
      <c r="J159" s="301"/>
    </row>
    <row r="160" spans="1:10" s="318" customFormat="1">
      <c r="A160" s="310" t="e">
        <f>('User Information'!#REF!)</f>
        <v>#REF!</v>
      </c>
      <c r="B160" s="310" t="e">
        <f>('User Information'!#REF!)</f>
        <v>#REF!</v>
      </c>
      <c r="C160" s="328" t="e">
        <f>('User Information'!#REF!)</f>
        <v>#REF!</v>
      </c>
      <c r="D160" s="326" t="e">
        <f>('User Information'!#REF!)</f>
        <v>#REF!</v>
      </c>
      <c r="E160" s="329" t="e">
        <f>('User Information'!#REF!)</f>
        <v>#REF!</v>
      </c>
      <c r="F160" s="329" t="e">
        <f>('User Information'!#REF!)</f>
        <v>#REF!</v>
      </c>
      <c r="G160" s="326" t="e">
        <f>('User Information'!#REF!)</f>
        <v>#REF!</v>
      </c>
      <c r="H160" s="301"/>
      <c r="I160" s="301"/>
      <c r="J160" s="301"/>
    </row>
    <row r="161" spans="1:10" s="318" customFormat="1">
      <c r="A161" s="310" t="e">
        <f>('User Information'!#REF!)</f>
        <v>#REF!</v>
      </c>
      <c r="B161" s="310" t="e">
        <f>('User Information'!#REF!)</f>
        <v>#REF!</v>
      </c>
      <c r="C161" s="328" t="e">
        <f>('User Information'!#REF!)</f>
        <v>#REF!</v>
      </c>
      <c r="D161" s="326" t="e">
        <f>('User Information'!#REF!)</f>
        <v>#REF!</v>
      </c>
      <c r="E161" s="329" t="e">
        <f>('User Information'!#REF!)</f>
        <v>#REF!</v>
      </c>
      <c r="F161" s="329" t="e">
        <f>('User Information'!#REF!)</f>
        <v>#REF!</v>
      </c>
      <c r="G161" s="326" t="e">
        <f>('User Information'!#REF!)</f>
        <v>#REF!</v>
      </c>
      <c r="H161" s="301"/>
      <c r="I161" s="301"/>
      <c r="J161" s="301"/>
    </row>
    <row r="162" spans="1:10" s="318" customFormat="1">
      <c r="A162" s="310" t="e">
        <f>('User Information'!#REF!)</f>
        <v>#REF!</v>
      </c>
      <c r="B162" s="310" t="e">
        <f>('User Information'!#REF!)</f>
        <v>#REF!</v>
      </c>
      <c r="C162" s="328" t="e">
        <f>('User Information'!#REF!)</f>
        <v>#REF!</v>
      </c>
      <c r="D162" s="326" t="e">
        <f>('User Information'!#REF!)</f>
        <v>#REF!</v>
      </c>
      <c r="E162" s="329" t="e">
        <f>('User Information'!#REF!)</f>
        <v>#REF!</v>
      </c>
      <c r="F162" s="329" t="e">
        <f>('User Information'!#REF!)</f>
        <v>#REF!</v>
      </c>
      <c r="G162" s="326" t="e">
        <f>('User Information'!#REF!)</f>
        <v>#REF!</v>
      </c>
      <c r="H162" s="301"/>
      <c r="I162" s="301"/>
      <c r="J162" s="301"/>
    </row>
    <row r="163" spans="1:10" s="318" customFormat="1">
      <c r="A163" s="310" t="e">
        <f>('User Information'!#REF!)</f>
        <v>#REF!</v>
      </c>
      <c r="B163" s="310" t="e">
        <f>('User Information'!#REF!)</f>
        <v>#REF!</v>
      </c>
      <c r="C163" s="328" t="e">
        <f>('User Information'!#REF!)</f>
        <v>#REF!</v>
      </c>
      <c r="D163" s="326" t="e">
        <f>('User Information'!#REF!)</f>
        <v>#REF!</v>
      </c>
      <c r="E163" s="329" t="e">
        <f>('User Information'!#REF!)</f>
        <v>#REF!</v>
      </c>
      <c r="F163" s="329" t="e">
        <f>('User Information'!#REF!)</f>
        <v>#REF!</v>
      </c>
      <c r="G163" s="326" t="e">
        <f>('User Information'!#REF!)</f>
        <v>#REF!</v>
      </c>
      <c r="H163" s="301"/>
      <c r="I163" s="301"/>
      <c r="J163" s="301"/>
    </row>
    <row r="164" spans="1:10" s="318" customFormat="1">
      <c r="A164" s="310" t="e">
        <f>('User Information'!#REF!)</f>
        <v>#REF!</v>
      </c>
      <c r="B164" s="310" t="e">
        <f>('User Information'!#REF!)</f>
        <v>#REF!</v>
      </c>
      <c r="C164" s="328" t="e">
        <f>('User Information'!#REF!)</f>
        <v>#REF!</v>
      </c>
      <c r="D164" s="326" t="e">
        <f>('User Information'!#REF!)</f>
        <v>#REF!</v>
      </c>
      <c r="E164" s="329" t="e">
        <f>('User Information'!#REF!)</f>
        <v>#REF!</v>
      </c>
      <c r="F164" s="329" t="e">
        <f>('User Information'!#REF!)</f>
        <v>#REF!</v>
      </c>
      <c r="G164" s="326" t="e">
        <f>('User Information'!#REF!)</f>
        <v>#REF!</v>
      </c>
      <c r="H164" s="301"/>
      <c r="I164" s="301"/>
      <c r="J164" s="301"/>
    </row>
    <row r="165" spans="1:10" s="318" customFormat="1">
      <c r="A165" s="310" t="e">
        <f>('User Information'!#REF!)</f>
        <v>#REF!</v>
      </c>
      <c r="B165" s="310" t="e">
        <f>('User Information'!#REF!)</f>
        <v>#REF!</v>
      </c>
      <c r="C165" s="328" t="e">
        <f>('User Information'!#REF!)</f>
        <v>#REF!</v>
      </c>
      <c r="D165" s="326" t="e">
        <f>('User Information'!#REF!)</f>
        <v>#REF!</v>
      </c>
      <c r="E165" s="329" t="e">
        <f>('User Information'!#REF!)</f>
        <v>#REF!</v>
      </c>
      <c r="F165" s="329" t="e">
        <f>('User Information'!#REF!)</f>
        <v>#REF!</v>
      </c>
      <c r="G165" s="326" t="e">
        <f>('User Information'!#REF!)</f>
        <v>#REF!</v>
      </c>
      <c r="H165" s="301"/>
      <c r="I165" s="301"/>
      <c r="J165" s="301"/>
    </row>
    <row r="166" spans="1:10" s="318" customFormat="1">
      <c r="A166" s="310" t="e">
        <f>('User Information'!#REF!)</f>
        <v>#REF!</v>
      </c>
      <c r="B166" s="310" t="e">
        <f>('User Information'!#REF!)</f>
        <v>#REF!</v>
      </c>
      <c r="C166" s="328" t="e">
        <f>('User Information'!#REF!)</f>
        <v>#REF!</v>
      </c>
      <c r="D166" s="326" t="e">
        <f>('User Information'!#REF!)</f>
        <v>#REF!</v>
      </c>
      <c r="E166" s="329" t="e">
        <f>('User Information'!#REF!)</f>
        <v>#REF!</v>
      </c>
      <c r="F166" s="329" t="e">
        <f>('User Information'!#REF!)</f>
        <v>#REF!</v>
      </c>
      <c r="G166" s="326" t="e">
        <f>('User Information'!#REF!)</f>
        <v>#REF!</v>
      </c>
      <c r="H166" s="301"/>
      <c r="I166" s="301"/>
      <c r="J166" s="301"/>
    </row>
    <row r="167" spans="1:10" s="318" customFormat="1">
      <c r="A167" s="310" t="e">
        <f>('User Information'!#REF!)</f>
        <v>#REF!</v>
      </c>
      <c r="B167" s="310" t="e">
        <f>('User Information'!#REF!)</f>
        <v>#REF!</v>
      </c>
      <c r="C167" s="328" t="e">
        <f>('User Information'!#REF!)</f>
        <v>#REF!</v>
      </c>
      <c r="D167" s="326" t="e">
        <f>('User Information'!#REF!)</f>
        <v>#REF!</v>
      </c>
      <c r="E167" s="329" t="e">
        <f>('User Information'!#REF!)</f>
        <v>#REF!</v>
      </c>
      <c r="F167" s="329" t="e">
        <f>('User Information'!#REF!)</f>
        <v>#REF!</v>
      </c>
      <c r="G167" s="326" t="e">
        <f>('User Information'!#REF!)</f>
        <v>#REF!</v>
      </c>
      <c r="H167" s="301"/>
      <c r="I167" s="301"/>
      <c r="J167" s="301"/>
    </row>
    <row r="168" spans="1:10" s="318" customFormat="1">
      <c r="A168" s="310" t="e">
        <f>('User Information'!#REF!)</f>
        <v>#REF!</v>
      </c>
      <c r="B168" s="310" t="e">
        <f>('User Information'!#REF!)</f>
        <v>#REF!</v>
      </c>
      <c r="C168" s="328" t="e">
        <f>('User Information'!#REF!)</f>
        <v>#REF!</v>
      </c>
      <c r="D168" s="326" t="e">
        <f>('User Information'!#REF!)</f>
        <v>#REF!</v>
      </c>
      <c r="E168" s="329" t="e">
        <f>('User Information'!#REF!)</f>
        <v>#REF!</v>
      </c>
      <c r="F168" s="329" t="e">
        <f>('User Information'!#REF!)</f>
        <v>#REF!</v>
      </c>
      <c r="G168" s="326" t="e">
        <f>('User Information'!#REF!)</f>
        <v>#REF!</v>
      </c>
      <c r="H168" s="301"/>
      <c r="I168" s="301"/>
      <c r="J168" s="301"/>
    </row>
    <row r="169" spans="1:10" s="318" customFormat="1">
      <c r="A169" s="310" t="e">
        <f>('User Information'!#REF!)</f>
        <v>#REF!</v>
      </c>
      <c r="B169" s="310" t="e">
        <f>('User Information'!#REF!)</f>
        <v>#REF!</v>
      </c>
      <c r="C169" s="328" t="e">
        <f>('User Information'!#REF!)</f>
        <v>#REF!</v>
      </c>
      <c r="D169" s="326" t="e">
        <f>('User Information'!#REF!)</f>
        <v>#REF!</v>
      </c>
      <c r="E169" s="329" t="e">
        <f>('User Information'!#REF!)</f>
        <v>#REF!</v>
      </c>
      <c r="F169" s="329" t="e">
        <f>('User Information'!#REF!)</f>
        <v>#REF!</v>
      </c>
      <c r="G169" s="326" t="e">
        <f>('User Information'!#REF!)</f>
        <v>#REF!</v>
      </c>
      <c r="H169" s="301"/>
      <c r="I169" s="301"/>
      <c r="J169" s="301"/>
    </row>
    <row r="170" spans="1:10" s="318" customFormat="1">
      <c r="A170" s="310" t="e">
        <f>('User Information'!#REF!)</f>
        <v>#REF!</v>
      </c>
      <c r="B170" s="310" t="e">
        <f>('User Information'!#REF!)</f>
        <v>#REF!</v>
      </c>
      <c r="C170" s="328" t="e">
        <f>('User Information'!#REF!)</f>
        <v>#REF!</v>
      </c>
      <c r="D170" s="326" t="e">
        <f>('User Information'!#REF!)</f>
        <v>#REF!</v>
      </c>
      <c r="E170" s="329" t="e">
        <f>('User Information'!#REF!)</f>
        <v>#REF!</v>
      </c>
      <c r="F170" s="329" t="e">
        <f>('User Information'!#REF!)</f>
        <v>#REF!</v>
      </c>
      <c r="G170" s="326" t="e">
        <f>('User Information'!#REF!)</f>
        <v>#REF!</v>
      </c>
      <c r="H170" s="301"/>
      <c r="I170" s="301"/>
      <c r="J170" s="301"/>
    </row>
    <row r="171" spans="1:10" s="318" customFormat="1">
      <c r="A171" s="310" t="e">
        <f>('User Information'!#REF!)</f>
        <v>#REF!</v>
      </c>
      <c r="B171" s="310" t="e">
        <f>('User Information'!#REF!)</f>
        <v>#REF!</v>
      </c>
      <c r="C171" s="328" t="e">
        <f>('User Information'!#REF!)</f>
        <v>#REF!</v>
      </c>
      <c r="D171" s="326" t="e">
        <f>('User Information'!#REF!)</f>
        <v>#REF!</v>
      </c>
      <c r="E171" s="329" t="e">
        <f>('User Information'!#REF!)</f>
        <v>#REF!</v>
      </c>
      <c r="F171" s="329" t="e">
        <f>('User Information'!#REF!)</f>
        <v>#REF!</v>
      </c>
      <c r="G171" s="326" t="e">
        <f>('User Information'!#REF!)</f>
        <v>#REF!</v>
      </c>
      <c r="H171" s="301"/>
      <c r="I171" s="301"/>
      <c r="J171" s="301"/>
    </row>
    <row r="172" spans="1:10" s="318" customFormat="1">
      <c r="A172" s="310" t="e">
        <f>('User Information'!#REF!)</f>
        <v>#REF!</v>
      </c>
      <c r="B172" s="310" t="e">
        <f>('User Information'!#REF!)</f>
        <v>#REF!</v>
      </c>
      <c r="C172" s="328" t="e">
        <f>('User Information'!#REF!)</f>
        <v>#REF!</v>
      </c>
      <c r="D172" s="326" t="e">
        <f>('User Information'!#REF!)</f>
        <v>#REF!</v>
      </c>
      <c r="E172" s="329" t="e">
        <f>('User Information'!#REF!)</f>
        <v>#REF!</v>
      </c>
      <c r="F172" s="329" t="e">
        <f>('User Information'!#REF!)</f>
        <v>#REF!</v>
      </c>
      <c r="G172" s="326" t="e">
        <f>('User Information'!#REF!)</f>
        <v>#REF!</v>
      </c>
      <c r="H172" s="301"/>
      <c r="I172" s="301"/>
      <c r="J172" s="301"/>
    </row>
    <row r="173" spans="1:10" s="318" customFormat="1">
      <c r="A173" s="310" t="e">
        <f>('User Information'!#REF!)</f>
        <v>#REF!</v>
      </c>
      <c r="B173" s="310" t="e">
        <f>('User Information'!#REF!)</f>
        <v>#REF!</v>
      </c>
      <c r="C173" s="328" t="e">
        <f>('User Information'!#REF!)</f>
        <v>#REF!</v>
      </c>
      <c r="D173" s="326" t="e">
        <f>('User Information'!#REF!)</f>
        <v>#REF!</v>
      </c>
      <c r="E173" s="329" t="e">
        <f>('User Information'!#REF!)</f>
        <v>#REF!</v>
      </c>
      <c r="F173" s="329" t="e">
        <f>('User Information'!#REF!)</f>
        <v>#REF!</v>
      </c>
      <c r="G173" s="326" t="e">
        <f>('User Information'!#REF!)</f>
        <v>#REF!</v>
      </c>
      <c r="H173" s="301"/>
      <c r="I173" s="301"/>
      <c r="J173" s="301"/>
    </row>
    <row r="174" spans="1:10" s="318" customFormat="1">
      <c r="A174" s="310" t="e">
        <f>('User Information'!#REF!)</f>
        <v>#REF!</v>
      </c>
      <c r="B174" s="310" t="e">
        <f>('User Information'!#REF!)</f>
        <v>#REF!</v>
      </c>
      <c r="C174" s="328" t="e">
        <f>('User Information'!#REF!)</f>
        <v>#REF!</v>
      </c>
      <c r="D174" s="326" t="e">
        <f>('User Information'!#REF!)</f>
        <v>#REF!</v>
      </c>
      <c r="E174" s="329" t="e">
        <f>('User Information'!#REF!)</f>
        <v>#REF!</v>
      </c>
      <c r="F174" s="329" t="e">
        <f>('User Information'!#REF!)</f>
        <v>#REF!</v>
      </c>
      <c r="G174" s="326" t="e">
        <f>('User Information'!#REF!)</f>
        <v>#REF!</v>
      </c>
      <c r="H174" s="301"/>
      <c r="I174" s="301"/>
      <c r="J174" s="301"/>
    </row>
    <row r="175" spans="1:10" s="318" customFormat="1">
      <c r="A175" s="310" t="e">
        <f>('User Information'!#REF!)</f>
        <v>#REF!</v>
      </c>
      <c r="B175" s="310" t="e">
        <f>('User Information'!#REF!)</f>
        <v>#REF!</v>
      </c>
      <c r="C175" s="328" t="e">
        <f>('User Information'!#REF!)</f>
        <v>#REF!</v>
      </c>
      <c r="D175" s="326" t="e">
        <f>('User Information'!#REF!)</f>
        <v>#REF!</v>
      </c>
      <c r="E175" s="329" t="e">
        <f>('User Information'!#REF!)</f>
        <v>#REF!</v>
      </c>
      <c r="F175" s="329" t="e">
        <f>('User Information'!#REF!)</f>
        <v>#REF!</v>
      </c>
      <c r="G175" s="326" t="e">
        <f>('User Information'!#REF!)</f>
        <v>#REF!</v>
      </c>
      <c r="H175" s="301"/>
      <c r="I175" s="301"/>
      <c r="J175" s="301"/>
    </row>
    <row r="176" spans="1:10" s="318" customFormat="1">
      <c r="A176" s="310" t="e">
        <f>('User Information'!#REF!)</f>
        <v>#REF!</v>
      </c>
      <c r="B176" s="310" t="e">
        <f>('User Information'!#REF!)</f>
        <v>#REF!</v>
      </c>
      <c r="C176" s="328" t="e">
        <f>('User Information'!#REF!)</f>
        <v>#REF!</v>
      </c>
      <c r="D176" s="326" t="e">
        <f>('User Information'!#REF!)</f>
        <v>#REF!</v>
      </c>
      <c r="E176" s="329" t="e">
        <f>('User Information'!#REF!)</f>
        <v>#REF!</v>
      </c>
      <c r="F176" s="329" t="e">
        <f>('User Information'!#REF!)</f>
        <v>#REF!</v>
      </c>
      <c r="G176" s="326" t="e">
        <f>('User Information'!#REF!)</f>
        <v>#REF!</v>
      </c>
      <c r="H176" s="301"/>
      <c r="I176" s="301"/>
      <c r="J176" s="301"/>
    </row>
    <row r="177" spans="1:10" s="318" customFormat="1">
      <c r="A177" s="310" t="e">
        <f>('User Information'!#REF!)</f>
        <v>#REF!</v>
      </c>
      <c r="B177" s="310" t="e">
        <f>('User Information'!#REF!)</f>
        <v>#REF!</v>
      </c>
      <c r="C177" s="328" t="e">
        <f>('User Information'!#REF!)</f>
        <v>#REF!</v>
      </c>
      <c r="D177" s="326" t="e">
        <f>('User Information'!#REF!)</f>
        <v>#REF!</v>
      </c>
      <c r="E177" s="329" t="e">
        <f>('User Information'!#REF!)</f>
        <v>#REF!</v>
      </c>
      <c r="F177" s="329" t="e">
        <f>('User Information'!#REF!)</f>
        <v>#REF!</v>
      </c>
      <c r="G177" s="326" t="e">
        <f>('User Information'!#REF!)</f>
        <v>#REF!</v>
      </c>
      <c r="H177" s="301"/>
      <c r="I177" s="301"/>
      <c r="J177" s="301"/>
    </row>
    <row r="178" spans="1:10" s="318" customFormat="1">
      <c r="A178" s="310" t="e">
        <f>('User Information'!#REF!)</f>
        <v>#REF!</v>
      </c>
      <c r="B178" s="310" t="e">
        <f>('User Information'!#REF!)</f>
        <v>#REF!</v>
      </c>
      <c r="C178" s="328" t="e">
        <f>('User Information'!#REF!)</f>
        <v>#REF!</v>
      </c>
      <c r="D178" s="326" t="e">
        <f>('User Information'!#REF!)</f>
        <v>#REF!</v>
      </c>
      <c r="E178" s="329" t="e">
        <f>('User Information'!#REF!)</f>
        <v>#REF!</v>
      </c>
      <c r="F178" s="329" t="e">
        <f>('User Information'!#REF!)</f>
        <v>#REF!</v>
      </c>
      <c r="G178" s="326" t="e">
        <f>('User Information'!#REF!)</f>
        <v>#REF!</v>
      </c>
      <c r="H178" s="301"/>
      <c r="I178" s="301"/>
      <c r="J178" s="301"/>
    </row>
    <row r="179" spans="1:10" s="318" customFormat="1">
      <c r="A179" s="310" t="e">
        <f>('User Information'!#REF!)</f>
        <v>#REF!</v>
      </c>
      <c r="B179" s="310" t="e">
        <f>('User Information'!#REF!)</f>
        <v>#REF!</v>
      </c>
      <c r="C179" s="328" t="e">
        <f>('User Information'!#REF!)</f>
        <v>#REF!</v>
      </c>
      <c r="D179" s="326" t="e">
        <f>('User Information'!#REF!)</f>
        <v>#REF!</v>
      </c>
      <c r="E179" s="329" t="e">
        <f>('User Information'!#REF!)</f>
        <v>#REF!</v>
      </c>
      <c r="F179" s="329" t="e">
        <f>('User Information'!#REF!)</f>
        <v>#REF!</v>
      </c>
      <c r="G179" s="326" t="e">
        <f>('User Information'!#REF!)</f>
        <v>#REF!</v>
      </c>
      <c r="H179" s="301"/>
      <c r="I179" s="301"/>
      <c r="J179" s="301"/>
    </row>
    <row r="180" spans="1:10" s="318" customFormat="1">
      <c r="A180" s="310" t="e">
        <f>('User Information'!#REF!)</f>
        <v>#REF!</v>
      </c>
      <c r="B180" s="310" t="e">
        <f>('User Information'!#REF!)</f>
        <v>#REF!</v>
      </c>
      <c r="C180" s="328" t="e">
        <f>('User Information'!#REF!)</f>
        <v>#REF!</v>
      </c>
      <c r="D180" s="326" t="e">
        <f>('User Information'!#REF!)</f>
        <v>#REF!</v>
      </c>
      <c r="E180" s="329" t="e">
        <f>('User Information'!#REF!)</f>
        <v>#REF!</v>
      </c>
      <c r="F180" s="329" t="e">
        <f>('User Information'!#REF!)</f>
        <v>#REF!</v>
      </c>
      <c r="G180" s="326" t="e">
        <f>('User Information'!#REF!)</f>
        <v>#REF!</v>
      </c>
      <c r="H180" s="301"/>
      <c r="I180" s="301"/>
      <c r="J180" s="301"/>
    </row>
    <row r="181" spans="1:10" s="318" customFormat="1">
      <c r="A181" s="310" t="e">
        <f>('User Information'!#REF!)</f>
        <v>#REF!</v>
      </c>
      <c r="B181" s="310" t="e">
        <f>('User Information'!#REF!)</f>
        <v>#REF!</v>
      </c>
      <c r="C181" s="328" t="e">
        <f>('User Information'!#REF!)</f>
        <v>#REF!</v>
      </c>
      <c r="D181" s="326" t="e">
        <f>('User Information'!#REF!)</f>
        <v>#REF!</v>
      </c>
      <c r="E181" s="329" t="e">
        <f>('User Information'!#REF!)</f>
        <v>#REF!</v>
      </c>
      <c r="F181" s="329" t="e">
        <f>('User Information'!#REF!)</f>
        <v>#REF!</v>
      </c>
      <c r="G181" s="326" t="e">
        <f>('User Information'!#REF!)</f>
        <v>#REF!</v>
      </c>
      <c r="H181" s="301"/>
      <c r="I181" s="301"/>
      <c r="J181" s="301"/>
    </row>
    <row r="182" spans="1:10" s="318" customFormat="1">
      <c r="A182" s="310" t="e">
        <f>('User Information'!#REF!)</f>
        <v>#REF!</v>
      </c>
      <c r="B182" s="310" t="e">
        <f>('User Information'!#REF!)</f>
        <v>#REF!</v>
      </c>
      <c r="C182" s="328" t="e">
        <f>('User Information'!#REF!)</f>
        <v>#REF!</v>
      </c>
      <c r="D182" s="326" t="e">
        <f>('User Information'!#REF!)</f>
        <v>#REF!</v>
      </c>
      <c r="E182" s="329" t="e">
        <f>('User Information'!#REF!)</f>
        <v>#REF!</v>
      </c>
      <c r="F182" s="329" t="e">
        <f>('User Information'!#REF!)</f>
        <v>#REF!</v>
      </c>
      <c r="G182" s="326" t="e">
        <f>('User Information'!#REF!)</f>
        <v>#REF!</v>
      </c>
      <c r="H182" s="301"/>
      <c r="I182" s="301"/>
      <c r="J182" s="301"/>
    </row>
    <row r="183" spans="1:10" s="318" customFormat="1">
      <c r="A183" s="310" t="e">
        <f>('User Information'!#REF!)</f>
        <v>#REF!</v>
      </c>
      <c r="B183" s="310" t="e">
        <f>('User Information'!#REF!)</f>
        <v>#REF!</v>
      </c>
      <c r="C183" s="328" t="e">
        <f>('User Information'!#REF!)</f>
        <v>#REF!</v>
      </c>
      <c r="D183" s="326" t="e">
        <f>('User Information'!#REF!)</f>
        <v>#REF!</v>
      </c>
      <c r="E183" s="329" t="e">
        <f>('User Information'!#REF!)</f>
        <v>#REF!</v>
      </c>
      <c r="F183" s="329" t="e">
        <f>('User Information'!#REF!)</f>
        <v>#REF!</v>
      </c>
      <c r="G183" s="326" t="e">
        <f>('User Information'!#REF!)</f>
        <v>#REF!</v>
      </c>
      <c r="H183" s="301"/>
      <c r="I183" s="301"/>
      <c r="J183" s="301"/>
    </row>
    <row r="184" spans="1:10" s="318" customFormat="1">
      <c r="A184" s="310" t="e">
        <f>('User Information'!#REF!)</f>
        <v>#REF!</v>
      </c>
      <c r="B184" s="310" t="e">
        <f>('User Information'!#REF!)</f>
        <v>#REF!</v>
      </c>
      <c r="C184" s="328" t="e">
        <f>('User Information'!#REF!)</f>
        <v>#REF!</v>
      </c>
      <c r="D184" s="326" t="e">
        <f>('User Information'!#REF!)</f>
        <v>#REF!</v>
      </c>
      <c r="E184" s="329" t="e">
        <f>('User Information'!#REF!)</f>
        <v>#REF!</v>
      </c>
      <c r="F184" s="329" t="e">
        <f>('User Information'!#REF!)</f>
        <v>#REF!</v>
      </c>
      <c r="G184" s="326" t="e">
        <f>('User Information'!#REF!)</f>
        <v>#REF!</v>
      </c>
      <c r="H184" s="301"/>
      <c r="I184" s="301"/>
      <c r="J184" s="301"/>
    </row>
    <row r="185" spans="1:10" s="318" customFormat="1">
      <c r="A185" s="310" t="e">
        <f>('User Information'!#REF!)</f>
        <v>#REF!</v>
      </c>
      <c r="B185" s="310" t="e">
        <f>('User Information'!#REF!)</f>
        <v>#REF!</v>
      </c>
      <c r="C185" s="328" t="e">
        <f>('User Information'!#REF!)</f>
        <v>#REF!</v>
      </c>
      <c r="D185" s="326" t="e">
        <f>('User Information'!#REF!)</f>
        <v>#REF!</v>
      </c>
      <c r="E185" s="329" t="e">
        <f>('User Information'!#REF!)</f>
        <v>#REF!</v>
      </c>
      <c r="F185" s="329" t="e">
        <f>('User Information'!#REF!)</f>
        <v>#REF!</v>
      </c>
      <c r="G185" s="326" t="e">
        <f>('User Information'!#REF!)</f>
        <v>#REF!</v>
      </c>
      <c r="H185" s="301"/>
      <c r="I185" s="301"/>
      <c r="J185" s="301"/>
    </row>
    <row r="186" spans="1:10" s="318" customFormat="1">
      <c r="A186" s="310" t="e">
        <f>('User Information'!#REF!)</f>
        <v>#REF!</v>
      </c>
      <c r="B186" s="310" t="e">
        <f>('User Information'!#REF!)</f>
        <v>#REF!</v>
      </c>
      <c r="C186" s="328" t="e">
        <f>('User Information'!#REF!)</f>
        <v>#REF!</v>
      </c>
      <c r="D186" s="326" t="e">
        <f>('User Information'!#REF!)</f>
        <v>#REF!</v>
      </c>
      <c r="E186" s="329" t="e">
        <f>('User Information'!#REF!)</f>
        <v>#REF!</v>
      </c>
      <c r="F186" s="329" t="e">
        <f>('User Information'!#REF!)</f>
        <v>#REF!</v>
      </c>
      <c r="G186" s="326" t="e">
        <f>('User Information'!#REF!)</f>
        <v>#REF!</v>
      </c>
      <c r="H186" s="301"/>
      <c r="I186" s="301"/>
      <c r="J186" s="301"/>
    </row>
    <row r="187" spans="1:10" s="318" customFormat="1">
      <c r="A187" s="310" t="e">
        <f>('User Information'!#REF!)</f>
        <v>#REF!</v>
      </c>
      <c r="B187" s="310" t="e">
        <f>('User Information'!#REF!)</f>
        <v>#REF!</v>
      </c>
      <c r="C187" s="328" t="e">
        <f>('User Information'!#REF!)</f>
        <v>#REF!</v>
      </c>
      <c r="D187" s="326" t="e">
        <f>('User Information'!#REF!)</f>
        <v>#REF!</v>
      </c>
      <c r="E187" s="329" t="e">
        <f>('User Information'!#REF!)</f>
        <v>#REF!</v>
      </c>
      <c r="F187" s="329" t="e">
        <f>('User Information'!#REF!)</f>
        <v>#REF!</v>
      </c>
      <c r="G187" s="326" t="e">
        <f>('User Information'!#REF!)</f>
        <v>#REF!</v>
      </c>
      <c r="H187" s="301"/>
      <c r="I187" s="301"/>
      <c r="J187" s="301"/>
    </row>
    <row r="188" spans="1:10" s="318" customFormat="1">
      <c r="A188" s="310" t="e">
        <f>('User Information'!#REF!)</f>
        <v>#REF!</v>
      </c>
      <c r="B188" s="310" t="e">
        <f>('User Information'!#REF!)</f>
        <v>#REF!</v>
      </c>
      <c r="C188" s="328" t="e">
        <f>('User Information'!#REF!)</f>
        <v>#REF!</v>
      </c>
      <c r="D188" s="326" t="e">
        <f>('User Information'!#REF!)</f>
        <v>#REF!</v>
      </c>
      <c r="E188" s="329" t="e">
        <f>('User Information'!#REF!)</f>
        <v>#REF!</v>
      </c>
      <c r="F188" s="329" t="e">
        <f>('User Information'!#REF!)</f>
        <v>#REF!</v>
      </c>
      <c r="G188" s="326" t="e">
        <f>('User Information'!#REF!)</f>
        <v>#REF!</v>
      </c>
      <c r="H188" s="301"/>
      <c r="I188" s="301"/>
      <c r="J188" s="301"/>
    </row>
    <row r="189" spans="1:10" s="318" customFormat="1">
      <c r="A189" s="310" t="e">
        <f>('User Information'!#REF!)</f>
        <v>#REF!</v>
      </c>
      <c r="B189" s="310" t="e">
        <f>('User Information'!#REF!)</f>
        <v>#REF!</v>
      </c>
      <c r="C189" s="328" t="e">
        <f>('User Information'!#REF!)</f>
        <v>#REF!</v>
      </c>
      <c r="D189" s="326" t="e">
        <f>('User Information'!#REF!)</f>
        <v>#REF!</v>
      </c>
      <c r="E189" s="329" t="e">
        <f>('User Information'!#REF!)</f>
        <v>#REF!</v>
      </c>
      <c r="F189" s="329" t="e">
        <f>('User Information'!#REF!)</f>
        <v>#REF!</v>
      </c>
      <c r="G189" s="326" t="e">
        <f>('User Information'!#REF!)</f>
        <v>#REF!</v>
      </c>
      <c r="H189" s="301"/>
      <c r="I189" s="301"/>
      <c r="J189" s="301"/>
    </row>
    <row r="190" spans="1:10" s="318" customFormat="1">
      <c r="A190" s="310" t="e">
        <f>('User Information'!#REF!)</f>
        <v>#REF!</v>
      </c>
      <c r="B190" s="310" t="e">
        <f>('User Information'!#REF!)</f>
        <v>#REF!</v>
      </c>
      <c r="C190" s="328" t="e">
        <f>('User Information'!#REF!)</f>
        <v>#REF!</v>
      </c>
      <c r="D190" s="326" t="e">
        <f>('User Information'!#REF!)</f>
        <v>#REF!</v>
      </c>
      <c r="E190" s="329" t="e">
        <f>('User Information'!#REF!)</f>
        <v>#REF!</v>
      </c>
      <c r="F190" s="329" t="e">
        <f>('User Information'!#REF!)</f>
        <v>#REF!</v>
      </c>
      <c r="G190" s="326" t="e">
        <f>('User Information'!#REF!)</f>
        <v>#REF!</v>
      </c>
      <c r="H190" s="301"/>
      <c r="I190" s="301"/>
      <c r="J190" s="301"/>
    </row>
    <row r="191" spans="1:10" s="318" customFormat="1">
      <c r="A191" s="310" t="e">
        <f>('User Information'!#REF!)</f>
        <v>#REF!</v>
      </c>
      <c r="B191" s="310" t="e">
        <f>('User Information'!#REF!)</f>
        <v>#REF!</v>
      </c>
      <c r="C191" s="328" t="e">
        <f>('User Information'!#REF!)</f>
        <v>#REF!</v>
      </c>
      <c r="D191" s="326" t="e">
        <f>('User Information'!#REF!)</f>
        <v>#REF!</v>
      </c>
      <c r="E191" s="329" t="e">
        <f>('User Information'!#REF!)</f>
        <v>#REF!</v>
      </c>
      <c r="F191" s="329" t="e">
        <f>('User Information'!#REF!)</f>
        <v>#REF!</v>
      </c>
      <c r="G191" s="326" t="e">
        <f>('User Information'!#REF!)</f>
        <v>#REF!</v>
      </c>
      <c r="H191" s="301"/>
      <c r="I191" s="301"/>
      <c r="J191" s="301"/>
    </row>
    <row r="192" spans="1:10" s="318" customFormat="1">
      <c r="A192" s="310" t="e">
        <f>('User Information'!#REF!)</f>
        <v>#REF!</v>
      </c>
      <c r="B192" s="310" t="e">
        <f>('User Information'!#REF!)</f>
        <v>#REF!</v>
      </c>
      <c r="C192" s="328" t="e">
        <f>('User Information'!#REF!)</f>
        <v>#REF!</v>
      </c>
      <c r="D192" s="326" t="e">
        <f>('User Information'!#REF!)</f>
        <v>#REF!</v>
      </c>
      <c r="E192" s="329" t="e">
        <f>('User Information'!#REF!)</f>
        <v>#REF!</v>
      </c>
      <c r="F192" s="329" t="e">
        <f>('User Information'!#REF!)</f>
        <v>#REF!</v>
      </c>
      <c r="G192" s="326" t="e">
        <f>('User Information'!#REF!)</f>
        <v>#REF!</v>
      </c>
      <c r="H192" s="301"/>
      <c r="I192" s="301"/>
      <c r="J192" s="301"/>
    </row>
    <row r="193" spans="1:10" s="318" customFormat="1">
      <c r="A193" s="310" t="e">
        <f>('User Information'!#REF!)</f>
        <v>#REF!</v>
      </c>
      <c r="B193" s="310" t="e">
        <f>('User Information'!#REF!)</f>
        <v>#REF!</v>
      </c>
      <c r="C193" s="328" t="e">
        <f>('User Information'!#REF!)</f>
        <v>#REF!</v>
      </c>
      <c r="D193" s="326" t="e">
        <f>('User Information'!#REF!)</f>
        <v>#REF!</v>
      </c>
      <c r="E193" s="329" t="e">
        <f>('User Information'!#REF!)</f>
        <v>#REF!</v>
      </c>
      <c r="F193" s="329" t="e">
        <f>('User Information'!#REF!)</f>
        <v>#REF!</v>
      </c>
      <c r="G193" s="326" t="e">
        <f>('User Information'!#REF!)</f>
        <v>#REF!</v>
      </c>
      <c r="H193" s="301"/>
      <c r="I193" s="301"/>
      <c r="J193" s="301"/>
    </row>
    <row r="194" spans="1:10" s="318" customFormat="1">
      <c r="A194" s="310" t="e">
        <f>('User Information'!#REF!)</f>
        <v>#REF!</v>
      </c>
      <c r="B194" s="310" t="e">
        <f>('User Information'!#REF!)</f>
        <v>#REF!</v>
      </c>
      <c r="C194" s="328" t="e">
        <f>('User Information'!#REF!)</f>
        <v>#REF!</v>
      </c>
      <c r="D194" s="326" t="e">
        <f>('User Information'!#REF!)</f>
        <v>#REF!</v>
      </c>
      <c r="E194" s="329" t="e">
        <f>('User Information'!#REF!)</f>
        <v>#REF!</v>
      </c>
      <c r="F194" s="329" t="e">
        <f>('User Information'!#REF!)</f>
        <v>#REF!</v>
      </c>
      <c r="G194" s="326" t="e">
        <f>('User Information'!#REF!)</f>
        <v>#REF!</v>
      </c>
      <c r="H194" s="301"/>
      <c r="I194" s="301"/>
      <c r="J194" s="301"/>
    </row>
    <row r="195" spans="1:10" s="318" customFormat="1">
      <c r="A195" s="310" t="e">
        <f>('User Information'!#REF!)</f>
        <v>#REF!</v>
      </c>
      <c r="B195" s="310" t="e">
        <f>('User Information'!#REF!)</f>
        <v>#REF!</v>
      </c>
      <c r="C195" s="328" t="e">
        <f>('User Information'!#REF!)</f>
        <v>#REF!</v>
      </c>
      <c r="D195" s="326" t="e">
        <f>('User Information'!#REF!)</f>
        <v>#REF!</v>
      </c>
      <c r="E195" s="329" t="e">
        <f>('User Information'!#REF!)</f>
        <v>#REF!</v>
      </c>
      <c r="F195" s="329" t="e">
        <f>('User Information'!#REF!)</f>
        <v>#REF!</v>
      </c>
      <c r="G195" s="326" t="e">
        <f>('User Information'!#REF!)</f>
        <v>#REF!</v>
      </c>
      <c r="H195" s="301"/>
      <c r="I195" s="301"/>
      <c r="J195" s="301"/>
    </row>
    <row r="196" spans="1:10" s="318" customFormat="1">
      <c r="A196" s="310" t="e">
        <f>('User Information'!#REF!)</f>
        <v>#REF!</v>
      </c>
      <c r="B196" s="310" t="e">
        <f>('User Information'!#REF!)</f>
        <v>#REF!</v>
      </c>
      <c r="C196" s="328" t="e">
        <f>('User Information'!#REF!)</f>
        <v>#REF!</v>
      </c>
      <c r="D196" s="326" t="e">
        <f>('User Information'!#REF!)</f>
        <v>#REF!</v>
      </c>
      <c r="E196" s="329" t="e">
        <f>('User Information'!#REF!)</f>
        <v>#REF!</v>
      </c>
      <c r="F196" s="329" t="e">
        <f>('User Information'!#REF!)</f>
        <v>#REF!</v>
      </c>
      <c r="G196" s="326" t="e">
        <f>('User Information'!#REF!)</f>
        <v>#REF!</v>
      </c>
      <c r="H196" s="301"/>
      <c r="I196" s="301"/>
      <c r="J196" s="301"/>
    </row>
    <row r="197" spans="1:10" s="318" customFormat="1">
      <c r="A197" s="310" t="e">
        <f>('User Information'!#REF!)</f>
        <v>#REF!</v>
      </c>
      <c r="B197" s="310" t="e">
        <f>('User Information'!#REF!)</f>
        <v>#REF!</v>
      </c>
      <c r="C197" s="328" t="e">
        <f>('User Information'!#REF!)</f>
        <v>#REF!</v>
      </c>
      <c r="D197" s="326" t="e">
        <f>('User Information'!#REF!)</f>
        <v>#REF!</v>
      </c>
      <c r="E197" s="329" t="e">
        <f>('User Information'!#REF!)</f>
        <v>#REF!</v>
      </c>
      <c r="F197" s="329" t="e">
        <f>('User Information'!#REF!)</f>
        <v>#REF!</v>
      </c>
      <c r="G197" s="326" t="e">
        <f>('User Information'!#REF!)</f>
        <v>#REF!</v>
      </c>
      <c r="H197" s="301"/>
      <c r="I197" s="301"/>
      <c r="J197" s="301"/>
    </row>
    <row r="198" spans="1:10" s="318" customFormat="1">
      <c r="A198" s="310" t="e">
        <f>('User Information'!#REF!)</f>
        <v>#REF!</v>
      </c>
      <c r="B198" s="310" t="e">
        <f>('User Information'!#REF!)</f>
        <v>#REF!</v>
      </c>
      <c r="C198" s="328" t="e">
        <f>('User Information'!#REF!)</f>
        <v>#REF!</v>
      </c>
      <c r="D198" s="326" t="e">
        <f>('User Information'!#REF!)</f>
        <v>#REF!</v>
      </c>
      <c r="E198" s="329" t="e">
        <f>('User Information'!#REF!)</f>
        <v>#REF!</v>
      </c>
      <c r="F198" s="329" t="e">
        <f>('User Information'!#REF!)</f>
        <v>#REF!</v>
      </c>
      <c r="G198" s="326" t="e">
        <f>('User Information'!#REF!)</f>
        <v>#REF!</v>
      </c>
      <c r="H198" s="301"/>
      <c r="I198" s="301"/>
      <c r="J198" s="301"/>
    </row>
    <row r="199" spans="1:10" s="318" customFormat="1">
      <c r="A199" s="310" t="e">
        <f>('User Information'!#REF!)</f>
        <v>#REF!</v>
      </c>
      <c r="B199" s="310" t="e">
        <f>('User Information'!#REF!)</f>
        <v>#REF!</v>
      </c>
      <c r="C199" s="328" t="e">
        <f>('User Information'!#REF!)</f>
        <v>#REF!</v>
      </c>
      <c r="D199" s="326" t="e">
        <f>('User Information'!#REF!)</f>
        <v>#REF!</v>
      </c>
      <c r="E199" s="329" t="e">
        <f>('User Information'!#REF!)</f>
        <v>#REF!</v>
      </c>
      <c r="F199" s="329" t="e">
        <f>('User Information'!#REF!)</f>
        <v>#REF!</v>
      </c>
      <c r="G199" s="326" t="e">
        <f>('User Information'!#REF!)</f>
        <v>#REF!</v>
      </c>
      <c r="H199" s="301"/>
      <c r="I199" s="301"/>
      <c r="J199" s="301"/>
    </row>
    <row r="200" spans="1:10" s="318" customFormat="1">
      <c r="A200" s="310" t="e">
        <f>('User Information'!#REF!)</f>
        <v>#REF!</v>
      </c>
      <c r="B200" s="310" t="e">
        <f>('User Information'!#REF!)</f>
        <v>#REF!</v>
      </c>
      <c r="C200" s="328" t="e">
        <f>('User Information'!#REF!)</f>
        <v>#REF!</v>
      </c>
      <c r="D200" s="326" t="e">
        <f>('User Information'!#REF!)</f>
        <v>#REF!</v>
      </c>
      <c r="E200" s="329" t="e">
        <f>('User Information'!#REF!)</f>
        <v>#REF!</v>
      </c>
      <c r="F200" s="329" t="e">
        <f>('User Information'!#REF!)</f>
        <v>#REF!</v>
      </c>
      <c r="G200" s="326" t="e">
        <f>('User Information'!#REF!)</f>
        <v>#REF!</v>
      </c>
      <c r="H200" s="301"/>
      <c r="I200" s="301"/>
      <c r="J200" s="301"/>
    </row>
    <row r="201" spans="1:10" s="318" customFormat="1">
      <c r="A201" s="310" t="e">
        <f>('User Information'!#REF!)</f>
        <v>#REF!</v>
      </c>
      <c r="B201" s="310" t="e">
        <f>('User Information'!#REF!)</f>
        <v>#REF!</v>
      </c>
      <c r="C201" s="328" t="e">
        <f>('User Information'!#REF!)</f>
        <v>#REF!</v>
      </c>
      <c r="D201" s="326" t="e">
        <f>('User Information'!#REF!)</f>
        <v>#REF!</v>
      </c>
      <c r="E201" s="329" t="e">
        <f>('User Information'!#REF!)</f>
        <v>#REF!</v>
      </c>
      <c r="F201" s="329" t="e">
        <f>('User Information'!#REF!)</f>
        <v>#REF!</v>
      </c>
      <c r="G201" s="326" t="e">
        <f>('User Information'!#REF!)</f>
        <v>#REF!</v>
      </c>
      <c r="H201" s="301"/>
      <c r="I201" s="301"/>
      <c r="J201" s="301"/>
    </row>
    <row r="202" spans="1:10" s="318" customFormat="1">
      <c r="A202" s="310" t="e">
        <f>('User Information'!#REF!)</f>
        <v>#REF!</v>
      </c>
      <c r="B202" s="310" t="e">
        <f>('User Information'!#REF!)</f>
        <v>#REF!</v>
      </c>
      <c r="C202" s="328" t="e">
        <f>('User Information'!#REF!)</f>
        <v>#REF!</v>
      </c>
      <c r="D202" s="326" t="e">
        <f>('User Information'!#REF!)</f>
        <v>#REF!</v>
      </c>
      <c r="E202" s="329" t="e">
        <f>('User Information'!#REF!)</f>
        <v>#REF!</v>
      </c>
      <c r="F202" s="329" t="e">
        <f>('User Information'!#REF!)</f>
        <v>#REF!</v>
      </c>
      <c r="G202" s="326" t="e">
        <f>('User Information'!#REF!)</f>
        <v>#REF!</v>
      </c>
      <c r="H202" s="301"/>
      <c r="I202" s="301"/>
      <c r="J202" s="301"/>
    </row>
    <row r="203" spans="1:10" s="318" customFormat="1">
      <c r="A203" s="310" t="e">
        <f>('User Information'!#REF!)</f>
        <v>#REF!</v>
      </c>
      <c r="B203" s="310" t="e">
        <f>('User Information'!#REF!)</f>
        <v>#REF!</v>
      </c>
      <c r="C203" s="328" t="e">
        <f>('User Information'!#REF!)</f>
        <v>#REF!</v>
      </c>
      <c r="D203" s="326" t="e">
        <f>('User Information'!#REF!)</f>
        <v>#REF!</v>
      </c>
      <c r="E203" s="329" t="e">
        <f>('User Information'!#REF!)</f>
        <v>#REF!</v>
      </c>
      <c r="F203" s="329" t="e">
        <f>('User Information'!#REF!)</f>
        <v>#REF!</v>
      </c>
      <c r="G203" s="326" t="e">
        <f>('User Information'!#REF!)</f>
        <v>#REF!</v>
      </c>
      <c r="H203" s="301"/>
      <c r="I203" s="301"/>
      <c r="J203" s="301"/>
    </row>
    <row r="204" spans="1:10" s="318" customFormat="1">
      <c r="A204" s="310" t="e">
        <f>('User Information'!#REF!)</f>
        <v>#REF!</v>
      </c>
      <c r="B204" s="310" t="e">
        <f>('User Information'!#REF!)</f>
        <v>#REF!</v>
      </c>
      <c r="C204" s="328" t="e">
        <f>('User Information'!#REF!)</f>
        <v>#REF!</v>
      </c>
      <c r="D204" s="326" t="e">
        <f>('User Information'!#REF!)</f>
        <v>#REF!</v>
      </c>
      <c r="E204" s="329" t="e">
        <f>('User Information'!#REF!)</f>
        <v>#REF!</v>
      </c>
      <c r="F204" s="329" t="e">
        <f>('User Information'!#REF!)</f>
        <v>#REF!</v>
      </c>
      <c r="G204" s="326" t="e">
        <f>('User Information'!#REF!)</f>
        <v>#REF!</v>
      </c>
      <c r="H204" s="301"/>
      <c r="I204" s="301"/>
      <c r="J204" s="301"/>
    </row>
    <row r="205" spans="1:10" s="318" customFormat="1">
      <c r="A205" s="310" t="e">
        <f>('User Information'!#REF!)</f>
        <v>#REF!</v>
      </c>
      <c r="B205" s="310" t="e">
        <f>('User Information'!#REF!)</f>
        <v>#REF!</v>
      </c>
      <c r="C205" s="328" t="e">
        <f>('User Information'!#REF!)</f>
        <v>#REF!</v>
      </c>
      <c r="D205" s="326" t="e">
        <f>('User Information'!#REF!)</f>
        <v>#REF!</v>
      </c>
      <c r="E205" s="329" t="e">
        <f>('User Information'!#REF!)</f>
        <v>#REF!</v>
      </c>
      <c r="F205" s="329" t="e">
        <f>('User Information'!#REF!)</f>
        <v>#REF!</v>
      </c>
      <c r="G205" s="326" t="e">
        <f>('User Information'!#REF!)</f>
        <v>#REF!</v>
      </c>
      <c r="H205" s="301"/>
      <c r="I205" s="301"/>
      <c r="J205" s="301"/>
    </row>
    <row r="206" spans="1:10" s="318" customFormat="1">
      <c r="A206" s="310" t="e">
        <f>('User Information'!#REF!)</f>
        <v>#REF!</v>
      </c>
      <c r="B206" s="310" t="e">
        <f>('User Information'!#REF!)</f>
        <v>#REF!</v>
      </c>
      <c r="C206" s="328" t="e">
        <f>('User Information'!#REF!)</f>
        <v>#REF!</v>
      </c>
      <c r="D206" s="326" t="e">
        <f>('User Information'!#REF!)</f>
        <v>#REF!</v>
      </c>
      <c r="E206" s="329" t="e">
        <f>('User Information'!#REF!)</f>
        <v>#REF!</v>
      </c>
      <c r="F206" s="329" t="e">
        <f>('User Information'!#REF!)</f>
        <v>#REF!</v>
      </c>
      <c r="G206" s="326" t="e">
        <f>('User Information'!#REF!)</f>
        <v>#REF!</v>
      </c>
      <c r="H206" s="301"/>
      <c r="I206" s="301"/>
      <c r="J206" s="301"/>
    </row>
    <row r="207" spans="1:10" s="318" customFormat="1">
      <c r="A207" s="310" t="e">
        <f>('User Information'!#REF!)</f>
        <v>#REF!</v>
      </c>
      <c r="B207" s="310" t="e">
        <f>('User Information'!#REF!)</f>
        <v>#REF!</v>
      </c>
      <c r="C207" s="328" t="e">
        <f>('User Information'!#REF!)</f>
        <v>#REF!</v>
      </c>
      <c r="D207" s="326" t="e">
        <f>('User Information'!#REF!)</f>
        <v>#REF!</v>
      </c>
      <c r="E207" s="329" t="e">
        <f>('User Information'!#REF!)</f>
        <v>#REF!</v>
      </c>
      <c r="F207" s="329" t="e">
        <f>('User Information'!#REF!)</f>
        <v>#REF!</v>
      </c>
      <c r="G207" s="326" t="e">
        <f>('User Information'!#REF!)</f>
        <v>#REF!</v>
      </c>
      <c r="H207" s="301"/>
      <c r="I207" s="301"/>
      <c r="J207" s="301"/>
    </row>
    <row r="208" spans="1:10" s="318" customFormat="1">
      <c r="A208" s="310" t="e">
        <f>('User Information'!#REF!)</f>
        <v>#REF!</v>
      </c>
      <c r="B208" s="310" t="e">
        <f>('User Information'!#REF!)</f>
        <v>#REF!</v>
      </c>
      <c r="C208" s="328" t="e">
        <f>('User Information'!#REF!)</f>
        <v>#REF!</v>
      </c>
      <c r="D208" s="326" t="e">
        <f>('User Information'!#REF!)</f>
        <v>#REF!</v>
      </c>
      <c r="E208" s="329" t="e">
        <f>('User Information'!#REF!)</f>
        <v>#REF!</v>
      </c>
      <c r="F208" s="329" t="e">
        <f>('User Information'!#REF!)</f>
        <v>#REF!</v>
      </c>
      <c r="G208" s="326" t="e">
        <f>('User Information'!#REF!)</f>
        <v>#REF!</v>
      </c>
      <c r="H208" s="301"/>
      <c r="I208" s="301"/>
      <c r="J208" s="301"/>
    </row>
    <row r="209" spans="1:10" s="318" customFormat="1">
      <c r="A209" s="310" t="e">
        <f>('User Information'!#REF!)</f>
        <v>#REF!</v>
      </c>
      <c r="B209" s="310" t="e">
        <f>('User Information'!#REF!)</f>
        <v>#REF!</v>
      </c>
      <c r="C209" s="328" t="e">
        <f>('User Information'!#REF!)</f>
        <v>#REF!</v>
      </c>
      <c r="D209" s="326" t="e">
        <f>('User Information'!#REF!)</f>
        <v>#REF!</v>
      </c>
      <c r="E209" s="329" t="e">
        <f>('User Information'!#REF!)</f>
        <v>#REF!</v>
      </c>
      <c r="F209" s="329" t="e">
        <f>('User Information'!#REF!)</f>
        <v>#REF!</v>
      </c>
      <c r="G209" s="326" t="e">
        <f>('User Information'!#REF!)</f>
        <v>#REF!</v>
      </c>
      <c r="H209" s="301"/>
      <c r="I209" s="301"/>
      <c r="J209" s="301"/>
    </row>
    <row r="210" spans="1:10" s="318" customFormat="1">
      <c r="A210" s="310" t="e">
        <f>('User Information'!#REF!)</f>
        <v>#REF!</v>
      </c>
      <c r="B210" s="310" t="e">
        <f>('User Information'!#REF!)</f>
        <v>#REF!</v>
      </c>
      <c r="C210" s="328" t="e">
        <f>('User Information'!#REF!)</f>
        <v>#REF!</v>
      </c>
      <c r="D210" s="326" t="e">
        <f>('User Information'!#REF!)</f>
        <v>#REF!</v>
      </c>
      <c r="E210" s="329" t="e">
        <f>('User Information'!#REF!)</f>
        <v>#REF!</v>
      </c>
      <c r="F210" s="329" t="e">
        <f>('User Information'!#REF!)</f>
        <v>#REF!</v>
      </c>
      <c r="G210" s="326" t="e">
        <f>('User Information'!#REF!)</f>
        <v>#REF!</v>
      </c>
      <c r="H210" s="301"/>
      <c r="I210" s="301"/>
      <c r="J210" s="301"/>
    </row>
    <row r="211" spans="1:10" s="318" customFormat="1">
      <c r="A211" s="310" t="e">
        <f>('User Information'!#REF!)</f>
        <v>#REF!</v>
      </c>
      <c r="B211" s="310" t="e">
        <f>('User Information'!#REF!)</f>
        <v>#REF!</v>
      </c>
      <c r="C211" s="328" t="e">
        <f>('User Information'!#REF!)</f>
        <v>#REF!</v>
      </c>
      <c r="D211" s="326" t="e">
        <f>('User Information'!#REF!)</f>
        <v>#REF!</v>
      </c>
      <c r="E211" s="329" t="e">
        <f>('User Information'!#REF!)</f>
        <v>#REF!</v>
      </c>
      <c r="F211" s="329" t="e">
        <f>('User Information'!#REF!)</f>
        <v>#REF!</v>
      </c>
      <c r="G211" s="326" t="e">
        <f>('User Information'!#REF!)</f>
        <v>#REF!</v>
      </c>
      <c r="H211" s="301"/>
      <c r="I211" s="301"/>
      <c r="J211" s="301"/>
    </row>
    <row r="212" spans="1:10" s="318" customFormat="1">
      <c r="A212" s="310" t="e">
        <f>('User Information'!#REF!)</f>
        <v>#REF!</v>
      </c>
      <c r="B212" s="310" t="e">
        <f>('User Information'!#REF!)</f>
        <v>#REF!</v>
      </c>
      <c r="C212" s="328" t="e">
        <f>('User Information'!#REF!)</f>
        <v>#REF!</v>
      </c>
      <c r="D212" s="326" t="e">
        <f>('User Information'!#REF!)</f>
        <v>#REF!</v>
      </c>
      <c r="E212" s="329" t="e">
        <f>('User Information'!#REF!)</f>
        <v>#REF!</v>
      </c>
      <c r="F212" s="329" t="e">
        <f>('User Information'!#REF!)</f>
        <v>#REF!</v>
      </c>
      <c r="G212" s="326" t="e">
        <f>('User Information'!#REF!)</f>
        <v>#REF!</v>
      </c>
      <c r="H212" s="301"/>
      <c r="I212" s="301"/>
      <c r="J212" s="301"/>
    </row>
    <row r="213" spans="1:10" s="318" customFormat="1">
      <c r="A213" s="310" t="e">
        <f>('User Information'!#REF!)</f>
        <v>#REF!</v>
      </c>
      <c r="B213" s="310" t="e">
        <f>('User Information'!#REF!)</f>
        <v>#REF!</v>
      </c>
      <c r="C213" s="328" t="e">
        <f>('User Information'!#REF!)</f>
        <v>#REF!</v>
      </c>
      <c r="D213" s="326" t="e">
        <f>('User Information'!#REF!)</f>
        <v>#REF!</v>
      </c>
      <c r="E213" s="329" t="e">
        <f>('User Information'!#REF!)</f>
        <v>#REF!</v>
      </c>
      <c r="F213" s="329" t="e">
        <f>('User Information'!#REF!)</f>
        <v>#REF!</v>
      </c>
      <c r="G213" s="326" t="e">
        <f>('User Information'!#REF!)</f>
        <v>#REF!</v>
      </c>
      <c r="H213" s="301"/>
      <c r="I213" s="301"/>
      <c r="J213" s="301"/>
    </row>
    <row r="214" spans="1:10" s="318" customFormat="1">
      <c r="A214" s="310" t="e">
        <f>('User Information'!#REF!)</f>
        <v>#REF!</v>
      </c>
      <c r="B214" s="310" t="e">
        <f>('User Information'!#REF!)</f>
        <v>#REF!</v>
      </c>
      <c r="C214" s="328" t="e">
        <f>('User Information'!#REF!)</f>
        <v>#REF!</v>
      </c>
      <c r="D214" s="326" t="e">
        <f>('User Information'!#REF!)</f>
        <v>#REF!</v>
      </c>
      <c r="E214" s="329" t="e">
        <f>('User Information'!#REF!)</f>
        <v>#REF!</v>
      </c>
      <c r="F214" s="329" t="e">
        <f>('User Information'!#REF!)</f>
        <v>#REF!</v>
      </c>
      <c r="G214" s="326" t="e">
        <f>('User Information'!#REF!)</f>
        <v>#REF!</v>
      </c>
      <c r="H214" s="301"/>
      <c r="I214" s="301"/>
      <c r="J214" s="301"/>
    </row>
    <row r="215" spans="1:10" s="318" customFormat="1">
      <c r="A215" s="310" t="e">
        <f>('User Information'!#REF!)</f>
        <v>#REF!</v>
      </c>
      <c r="B215" s="310" t="e">
        <f>('User Information'!#REF!)</f>
        <v>#REF!</v>
      </c>
      <c r="C215" s="328" t="e">
        <f>('User Information'!#REF!)</f>
        <v>#REF!</v>
      </c>
      <c r="D215" s="326" t="e">
        <f>('User Information'!#REF!)</f>
        <v>#REF!</v>
      </c>
      <c r="E215" s="329" t="e">
        <f>('User Information'!#REF!)</f>
        <v>#REF!</v>
      </c>
      <c r="F215" s="329" t="e">
        <f>('User Information'!#REF!)</f>
        <v>#REF!</v>
      </c>
      <c r="G215" s="326" t="e">
        <f>('User Information'!#REF!)</f>
        <v>#REF!</v>
      </c>
      <c r="H215" s="301"/>
      <c r="I215" s="301"/>
      <c r="J215" s="301"/>
    </row>
    <row r="216" spans="1:10" s="318" customFormat="1">
      <c r="A216" s="310" t="e">
        <f>('User Information'!#REF!)</f>
        <v>#REF!</v>
      </c>
      <c r="B216" s="310" t="e">
        <f>('User Information'!#REF!)</f>
        <v>#REF!</v>
      </c>
      <c r="C216" s="328" t="e">
        <f>('User Information'!#REF!)</f>
        <v>#REF!</v>
      </c>
      <c r="D216" s="326" t="e">
        <f>('User Information'!#REF!)</f>
        <v>#REF!</v>
      </c>
      <c r="E216" s="329" t="e">
        <f>('User Information'!#REF!)</f>
        <v>#REF!</v>
      </c>
      <c r="F216" s="329" t="e">
        <f>('User Information'!#REF!)</f>
        <v>#REF!</v>
      </c>
      <c r="G216" s="326" t="e">
        <f>('User Information'!#REF!)</f>
        <v>#REF!</v>
      </c>
      <c r="H216" s="301"/>
      <c r="I216" s="301"/>
      <c r="J216" s="301"/>
    </row>
    <row r="217" spans="1:10" s="318" customFormat="1">
      <c r="A217" s="310" t="e">
        <f>('User Information'!#REF!)</f>
        <v>#REF!</v>
      </c>
      <c r="B217" s="310" t="e">
        <f>('User Information'!#REF!)</f>
        <v>#REF!</v>
      </c>
      <c r="C217" s="328" t="e">
        <f>('User Information'!#REF!)</f>
        <v>#REF!</v>
      </c>
      <c r="D217" s="326" t="e">
        <f>('User Information'!#REF!)</f>
        <v>#REF!</v>
      </c>
      <c r="E217" s="329" t="e">
        <f>('User Information'!#REF!)</f>
        <v>#REF!</v>
      </c>
      <c r="F217" s="329" t="e">
        <f>('User Information'!#REF!)</f>
        <v>#REF!</v>
      </c>
      <c r="G217" s="326" t="e">
        <f>('User Information'!#REF!)</f>
        <v>#REF!</v>
      </c>
      <c r="H217" s="301"/>
      <c r="I217" s="301"/>
      <c r="J217" s="301"/>
    </row>
    <row r="218" spans="1:10" s="318" customFormat="1">
      <c r="A218" s="310" t="e">
        <f>('User Information'!#REF!)</f>
        <v>#REF!</v>
      </c>
      <c r="B218" s="310" t="e">
        <f>('User Information'!#REF!)</f>
        <v>#REF!</v>
      </c>
      <c r="C218" s="328" t="e">
        <f>('User Information'!#REF!)</f>
        <v>#REF!</v>
      </c>
      <c r="D218" s="326" t="e">
        <f>('User Information'!#REF!)</f>
        <v>#REF!</v>
      </c>
      <c r="E218" s="329" t="e">
        <f>('User Information'!#REF!)</f>
        <v>#REF!</v>
      </c>
      <c r="F218" s="329" t="e">
        <f>('User Information'!#REF!)</f>
        <v>#REF!</v>
      </c>
      <c r="G218" s="326" t="e">
        <f>('User Information'!#REF!)</f>
        <v>#REF!</v>
      </c>
      <c r="H218" s="301"/>
      <c r="I218" s="301"/>
      <c r="J218" s="301"/>
    </row>
    <row r="219" spans="1:10" s="318" customFormat="1">
      <c r="A219" s="310" t="e">
        <f>('User Information'!#REF!)</f>
        <v>#REF!</v>
      </c>
      <c r="B219" s="310" t="e">
        <f>('User Information'!#REF!)</f>
        <v>#REF!</v>
      </c>
      <c r="C219" s="328" t="e">
        <f>('User Information'!#REF!)</f>
        <v>#REF!</v>
      </c>
      <c r="D219" s="326" t="e">
        <f>('User Information'!#REF!)</f>
        <v>#REF!</v>
      </c>
      <c r="E219" s="329" t="e">
        <f>('User Information'!#REF!)</f>
        <v>#REF!</v>
      </c>
      <c r="F219" s="329" t="e">
        <f>('User Information'!#REF!)</f>
        <v>#REF!</v>
      </c>
      <c r="G219" s="326" t="e">
        <f>('User Information'!#REF!)</f>
        <v>#REF!</v>
      </c>
      <c r="H219" s="301"/>
      <c r="I219" s="301"/>
      <c r="J219" s="301"/>
    </row>
    <row r="220" spans="1:10" s="318" customFormat="1">
      <c r="A220" s="330" t="e">
        <f>('User Information'!#REF!)</f>
        <v>#REF!</v>
      </c>
      <c r="B220" s="330" t="e">
        <f>('User Information'!#REF!)</f>
        <v>#REF!</v>
      </c>
      <c r="C220" s="331" t="e">
        <f>('User Information'!#REF!)</f>
        <v>#REF!</v>
      </c>
      <c r="D220" s="332" t="e">
        <f>('User Information'!#REF!)</f>
        <v>#REF!</v>
      </c>
      <c r="E220" s="333" t="e">
        <f>('User Information'!#REF!)</f>
        <v>#REF!</v>
      </c>
      <c r="F220" s="333" t="e">
        <f>('User Information'!#REF!)</f>
        <v>#REF!</v>
      </c>
      <c r="G220" s="332" t="e">
        <f>('User Information'!#REF!)</f>
        <v>#REF!</v>
      </c>
      <c r="H220" s="301"/>
      <c r="I220" s="301"/>
      <c r="J220" s="301"/>
    </row>
    <row r="222" spans="1:10" ht="15.75">
      <c r="A222" s="334" t="s">
        <v>126</v>
      </c>
    </row>
    <row r="224" spans="1:10">
      <c r="B224" s="337" t="s">
        <v>2</v>
      </c>
      <c r="C224" s="698" t="s">
        <v>111</v>
      </c>
      <c r="D224" s="698"/>
      <c r="E224" s="698"/>
    </row>
    <row r="225" spans="2:5" ht="15.75">
      <c r="B225" s="338">
        <f>'Device Equipment'!A15</f>
        <v>0</v>
      </c>
      <c r="C225" s="700" t="s">
        <v>244</v>
      </c>
      <c r="D225" s="700"/>
      <c r="E225" s="700"/>
    </row>
    <row r="226" spans="2:5" ht="15.75">
      <c r="B226" s="338">
        <f>'Device Equipment'!A16</f>
        <v>0</v>
      </c>
      <c r="C226" s="700" t="s">
        <v>243</v>
      </c>
      <c r="D226" s="700"/>
      <c r="E226" s="700"/>
    </row>
    <row r="227" spans="2:5" ht="15.75">
      <c r="B227" s="338">
        <f>'Device Equipment'!D15</f>
        <v>0</v>
      </c>
      <c r="C227" s="700" t="s">
        <v>245</v>
      </c>
      <c r="D227" s="700"/>
      <c r="E227" s="700"/>
    </row>
    <row r="228" spans="2:5" ht="15.75">
      <c r="B228" s="338">
        <f>'Device Equipment'!D16</f>
        <v>0</v>
      </c>
      <c r="C228" s="700" t="s">
        <v>218</v>
      </c>
      <c r="D228" s="700"/>
      <c r="E228" s="700"/>
    </row>
    <row r="229" spans="2:5" ht="15.75">
      <c r="B229" s="338" t="e">
        <f>'Device Equipment'!#REF!</f>
        <v>#REF!</v>
      </c>
      <c r="C229" s="700" t="s">
        <v>242</v>
      </c>
      <c r="D229" s="700"/>
      <c r="E229" s="700"/>
    </row>
    <row r="230" spans="2:5" ht="15.75">
      <c r="B230" s="338" t="e">
        <f>'Device Equipment'!#REF!</f>
        <v>#REF!</v>
      </c>
      <c r="C230" s="700" t="s">
        <v>235</v>
      </c>
      <c r="D230" s="700"/>
      <c r="E230" s="700"/>
    </row>
    <row r="231" spans="2:5" ht="15.75">
      <c r="B231" s="338">
        <f>'Device Equipment'!G15</f>
        <v>0</v>
      </c>
      <c r="C231" s="700" t="s">
        <v>250</v>
      </c>
      <c r="D231" s="700"/>
      <c r="E231" s="700"/>
    </row>
    <row r="232" spans="2:5" ht="15.75">
      <c r="B232" s="338">
        <f>'Device Equipment'!G16</f>
        <v>0</v>
      </c>
      <c r="C232" s="700" t="s">
        <v>232</v>
      </c>
      <c r="D232" s="700"/>
      <c r="E232" s="700"/>
    </row>
    <row r="233" spans="2:5" ht="15.75" hidden="1">
      <c r="B233" s="338" t="e">
        <f>SUM('Device Equipment'!#REF!)</f>
        <v>#REF!</v>
      </c>
      <c r="C233" s="700" t="s">
        <v>174</v>
      </c>
      <c r="D233" s="700"/>
      <c r="E233" s="700"/>
    </row>
    <row r="234" spans="2:5" ht="15.75" hidden="1">
      <c r="B234" s="338" t="e">
        <f>SUM('Device Equipment'!#REF!)</f>
        <v>#REF!</v>
      </c>
      <c r="C234" s="700" t="s">
        <v>175</v>
      </c>
      <c r="D234" s="700"/>
      <c r="E234" s="700"/>
    </row>
    <row r="235" spans="2:5" ht="15.75" hidden="1">
      <c r="B235" s="338" t="e">
        <f>SUM('Device Equipment'!#REF!)</f>
        <v>#REF!</v>
      </c>
      <c r="C235" s="700" t="s">
        <v>176</v>
      </c>
      <c r="D235" s="700"/>
      <c r="E235" s="700"/>
    </row>
    <row r="236" spans="2:5" ht="15.75" hidden="1">
      <c r="B236" s="338" t="e">
        <f>SUM('Device Equipment'!#REF!)</f>
        <v>#REF!</v>
      </c>
      <c r="C236" s="700" t="s">
        <v>177</v>
      </c>
      <c r="D236" s="700"/>
      <c r="E236" s="700"/>
    </row>
    <row r="237" spans="2:5" ht="15.75">
      <c r="B237" s="338">
        <f>'Device Equipment'!J15</f>
        <v>0</v>
      </c>
      <c r="C237" s="700" t="s">
        <v>249</v>
      </c>
      <c r="D237" s="700"/>
      <c r="E237" s="700"/>
    </row>
    <row r="238" spans="2:5" ht="15.75">
      <c r="B238" s="338">
        <f>'Device Equipment'!J16</f>
        <v>0</v>
      </c>
      <c r="C238" s="700" t="s">
        <v>248</v>
      </c>
      <c r="D238" s="700"/>
      <c r="E238" s="700"/>
    </row>
  </sheetData>
  <sheetProtection algorithmName="SHA-512" hashValue="2QiMPHjyIZDcVqmoclJ33HUFxoEKwMH7XBlTqJe9mGzeRhttmH+eVKJeFXXa37f5J0Ka3lx+pqTYmxYZcR8YFQ==" saltValue="cfr49u46xBWZnnBEEGswLA==" spinCount="100000" sheet="1" selectLockedCells="1" selectUnlockedCells="1"/>
  <mergeCells count="20">
    <mergeCell ref="C237:E237"/>
    <mergeCell ref="C238:E238"/>
    <mergeCell ref="C236:E236"/>
    <mergeCell ref="C233:E233"/>
    <mergeCell ref="C230:E230"/>
    <mergeCell ref="C232:E232"/>
    <mergeCell ref="C234:E234"/>
    <mergeCell ref="C231:E231"/>
    <mergeCell ref="C235:E235"/>
    <mergeCell ref="C229:E229"/>
    <mergeCell ref="B18:C18"/>
    <mergeCell ref="B10:C10"/>
    <mergeCell ref="C225:E225"/>
    <mergeCell ref="C226:E226"/>
    <mergeCell ref="C228:E228"/>
    <mergeCell ref="A2:D2"/>
    <mergeCell ref="A3:D3"/>
    <mergeCell ref="C224:E224"/>
    <mergeCell ref="B24:C24"/>
    <mergeCell ref="C227:E227"/>
  </mergeCells>
  <phoneticPr fontId="2" type="noConversion"/>
  <dataValidations count="3">
    <dataValidation type="list" allowBlank="1" showInputMessage="1" showErrorMessage="1" sqref="J31:J220" xr:uid="{00000000-0002-0000-0A00-000000000000}">
      <formula1>#REF!</formula1>
    </dataValidation>
    <dataValidation type="list" allowBlank="1" showInputMessage="1" showErrorMessage="1" sqref="B24:C24" xr:uid="{00000000-0002-0000-0A00-000001000000}">
      <formula1>"861341086-00001,861341086-00005,861341086-00009"</formula1>
    </dataValidation>
    <dataValidation type="list" allowBlank="1" showInputMessage="1" showErrorMessage="1" sqref="B19 B17 B27:B28" xr:uid="{00000000-0002-0000-0A00-000002000000}">
      <formula1>#REF!</formula1>
    </dataValidation>
  </dataValidations>
  <pageMargins left="0.4" right="0.38" top="1" bottom="1" header="0.5" footer="0.5"/>
  <pageSetup scale="72" fitToHeight="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F42"/>
  <sheetViews>
    <sheetView workbookViewId="0">
      <selection activeCell="C1" sqref="C1"/>
    </sheetView>
  </sheetViews>
  <sheetFormatPr defaultColWidth="9.140625" defaultRowHeight="12.75"/>
  <cols>
    <col min="1" max="1" width="9.140625" style="1"/>
    <col min="2" max="2" width="21.42578125" style="1" customWidth="1"/>
    <col min="3" max="3" width="16.5703125" style="1" customWidth="1"/>
    <col min="4" max="4" width="17.5703125" style="1" customWidth="1"/>
    <col min="5" max="5" width="16.28515625" style="1" bestFit="1" customWidth="1"/>
    <col min="6" max="6" width="16.5703125" style="1" customWidth="1"/>
    <col min="7" max="16384" width="9.140625" style="1"/>
  </cols>
  <sheetData>
    <row r="1" spans="1:6">
      <c r="A1" s="112"/>
      <c r="B1" s="118"/>
      <c r="C1" s="119"/>
      <c r="D1" s="117"/>
      <c r="E1" s="112"/>
      <c r="F1" s="112"/>
    </row>
    <row r="2" spans="1:6" ht="26.25" customHeight="1" thickBot="1">
      <c r="A2" s="112"/>
      <c r="B2" s="460" t="s">
        <v>208</v>
      </c>
      <c r="C2" s="460"/>
      <c r="D2" s="460"/>
      <c r="E2" s="460"/>
      <c r="F2" s="112"/>
    </row>
    <row r="3" spans="1:6" ht="27.75" customHeight="1" thickBot="1">
      <c r="A3" s="112"/>
      <c r="B3" s="461" t="s">
        <v>363</v>
      </c>
      <c r="C3" s="462"/>
      <c r="D3" s="462"/>
      <c r="E3" s="463"/>
      <c r="F3" s="113"/>
    </row>
    <row r="4" spans="1:6" s="7" customFormat="1" ht="11.45" customHeight="1" thickBot="1">
      <c r="A4" s="114"/>
      <c r="B4" s="467"/>
      <c r="C4" s="467"/>
      <c r="D4" s="467"/>
      <c r="E4" s="467"/>
      <c r="F4" s="115"/>
    </row>
    <row r="5" spans="1:6" ht="40.5" customHeight="1" thickBot="1">
      <c r="A5" s="112"/>
      <c r="B5" s="125" t="s">
        <v>14</v>
      </c>
      <c r="C5" s="126" t="s">
        <v>15</v>
      </c>
      <c r="D5" s="127" t="s">
        <v>210</v>
      </c>
      <c r="E5" s="128" t="s">
        <v>211</v>
      </c>
      <c r="F5" s="113"/>
    </row>
    <row r="6" spans="1:6" ht="53.25" customHeight="1" thickBot="1">
      <c r="A6" s="112"/>
      <c r="B6" s="129" t="s">
        <v>362</v>
      </c>
      <c r="C6" s="130">
        <v>20</v>
      </c>
      <c r="D6" s="131" t="s">
        <v>229</v>
      </c>
      <c r="E6" s="132" t="s">
        <v>230</v>
      </c>
      <c r="F6" s="113"/>
    </row>
    <row r="7" spans="1:6" ht="11.45" customHeight="1">
      <c r="A7" s="112"/>
      <c r="B7" s="112"/>
      <c r="C7" s="112"/>
      <c r="D7" s="112"/>
      <c r="E7" s="112"/>
      <c r="F7" s="112"/>
    </row>
    <row r="8" spans="1:6" ht="21" hidden="1" thickBot="1">
      <c r="A8" s="112"/>
      <c r="B8" s="464" t="s">
        <v>228</v>
      </c>
      <c r="C8" s="465"/>
      <c r="D8" s="465"/>
      <c r="E8" s="466"/>
      <c r="F8" s="113"/>
    </row>
    <row r="9" spans="1:6" s="7" customFormat="1" ht="5.45" hidden="1" customHeight="1" thickBot="1">
      <c r="A9" s="114"/>
      <c r="B9" s="467"/>
      <c r="C9" s="467"/>
      <c r="D9" s="467"/>
      <c r="E9" s="467"/>
      <c r="F9" s="115"/>
    </row>
    <row r="10" spans="1:6" ht="41.45" hidden="1" customHeight="1" thickBot="1">
      <c r="A10" s="112"/>
      <c r="B10" s="125" t="s">
        <v>14</v>
      </c>
      <c r="C10" s="126" t="s">
        <v>15</v>
      </c>
      <c r="D10" s="127" t="s">
        <v>210</v>
      </c>
      <c r="E10" s="128" t="s">
        <v>211</v>
      </c>
      <c r="F10" s="113"/>
    </row>
    <row r="11" spans="1:6" ht="13.5" hidden="1" customHeight="1">
      <c r="A11" s="112"/>
      <c r="B11" s="468" t="s">
        <v>209</v>
      </c>
      <c r="C11" s="471">
        <v>37.99</v>
      </c>
      <c r="D11" s="471" t="s">
        <v>231</v>
      </c>
      <c r="E11" s="474" t="s">
        <v>230</v>
      </c>
      <c r="F11" s="113"/>
    </row>
    <row r="12" spans="1:6" hidden="1">
      <c r="A12" s="112"/>
      <c r="B12" s="469"/>
      <c r="C12" s="472"/>
      <c r="D12" s="472"/>
      <c r="E12" s="475"/>
      <c r="F12" s="113"/>
    </row>
    <row r="13" spans="1:6" ht="13.5" hidden="1" thickBot="1">
      <c r="A13" s="112"/>
      <c r="B13" s="470"/>
      <c r="C13" s="473"/>
      <c r="D13" s="473"/>
      <c r="E13" s="476"/>
      <c r="F13" s="113"/>
    </row>
    <row r="14" spans="1:6" ht="48.75" hidden="1" customHeight="1" thickBot="1">
      <c r="A14" s="116"/>
      <c r="B14" s="116"/>
      <c r="C14" s="116"/>
      <c r="D14" s="116"/>
      <c r="E14" s="116"/>
      <c r="F14" s="116"/>
    </row>
    <row r="15" spans="1:6" ht="17.45" customHeight="1"/>
    <row r="16" spans="1:6" ht="48.75" customHeight="1"/>
    <row r="17" ht="39.200000000000003" customHeight="1"/>
    <row r="18" ht="39.200000000000003" customHeight="1"/>
    <row r="19" ht="50.25" customHeight="1"/>
    <row r="20" ht="43.5" customHeight="1"/>
    <row r="21" ht="39.200000000000003" customHeight="1"/>
    <row r="22" ht="15.95" customHeight="1"/>
    <row r="23" ht="39.200000000000003" customHeight="1"/>
    <row r="24" ht="17.45" customHeight="1"/>
    <row r="25" ht="39.200000000000003" customHeight="1"/>
    <row r="26" ht="36" customHeight="1"/>
    <row r="27" ht="20.25" customHeight="1"/>
    <row r="28" ht="77.45" customHeight="1"/>
    <row r="29" ht="21.75" customHeight="1"/>
    <row r="30" ht="51.95" customHeight="1"/>
    <row r="31" ht="51.2" customHeight="1"/>
    <row r="32" ht="51.95" customHeight="1"/>
    <row r="33" ht="51.95" customHeight="1"/>
    <row r="34" ht="51.95" customHeight="1"/>
    <row r="35" ht="12.75" customHeight="1"/>
    <row r="36" ht="13.5" customHeight="1"/>
    <row r="41" ht="13.5" customHeight="1"/>
    <row r="42" ht="51.2" customHeight="1"/>
  </sheetData>
  <sheetProtection algorithmName="SHA-512" hashValue="znicWD1RyMq1oJuoNjZBNAZroPhddfUcIrIEE2PCr7P1L4E8EzycqAFHx4q2Z5HKwGQFI6ojIwnruQ5IiA2yeg==" saltValue="4n1LrFNFYL0yxca5AHNWbw==" spinCount="100000" sheet="1" selectLockedCells="1"/>
  <mergeCells count="9">
    <mergeCell ref="B2:E2"/>
    <mergeCell ref="B3:E3"/>
    <mergeCell ref="B8:E8"/>
    <mergeCell ref="B9:E9"/>
    <mergeCell ref="B11:B13"/>
    <mergeCell ref="C11:C13"/>
    <mergeCell ref="D11:D13"/>
    <mergeCell ref="E11:E13"/>
    <mergeCell ref="B4:E4"/>
  </mergeCells>
  <phoneticPr fontId="2" type="noConversion"/>
  <printOptions horizontalCentered="1"/>
  <pageMargins left="0.75" right="0.75" top="1" bottom="1" header="0.5" footer="0.5"/>
  <pageSetup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R18"/>
  <sheetViews>
    <sheetView tabSelected="1" topLeftCell="D3" zoomScale="90" zoomScaleNormal="90" workbookViewId="0">
      <selection activeCell="G15" sqref="G15"/>
    </sheetView>
  </sheetViews>
  <sheetFormatPr defaultColWidth="9.140625" defaultRowHeight="12.75"/>
  <cols>
    <col min="1" max="1" width="13" style="140" hidden="1" customWidth="1"/>
    <col min="2" max="2" width="35.5703125" style="140" hidden="1" customWidth="1"/>
    <col min="3" max="3" width="13" style="140" hidden="1" customWidth="1"/>
    <col min="4" max="4" width="12.42578125" style="140" customWidth="1"/>
    <col min="5" max="5" width="37.42578125" style="140" customWidth="1"/>
    <col min="6" max="6" width="17.5703125" style="140" customWidth="1"/>
    <col min="7" max="7" width="12.42578125" style="140" customWidth="1"/>
    <col min="8" max="8" width="37.42578125" style="140" bestFit="1" customWidth="1"/>
    <col min="9" max="9" width="12.42578125" style="140" customWidth="1"/>
    <col min="10" max="10" width="12.42578125" style="140" hidden="1" customWidth="1"/>
    <col min="11" max="11" width="41.140625" style="140" hidden="1" customWidth="1"/>
    <col min="12" max="12" width="12.42578125" style="140" hidden="1" customWidth="1"/>
    <col min="13" max="13" width="13" style="140" hidden="1" customWidth="1"/>
    <col min="14" max="14" width="37.42578125" style="140" hidden="1" customWidth="1"/>
    <col min="15" max="16" width="12.42578125" style="140" hidden="1" customWidth="1"/>
    <col min="17" max="17" width="37.42578125" style="140" hidden="1" customWidth="1"/>
    <col min="18" max="18" width="4.5703125" style="140" hidden="1" customWidth="1"/>
    <col min="19" max="16384" width="9.140625" style="140"/>
  </cols>
  <sheetData>
    <row r="1" spans="1:18" ht="147.75" customHeight="1" thickTop="1" thickBot="1">
      <c r="A1" s="285"/>
      <c r="B1" s="289"/>
      <c r="C1" s="286"/>
      <c r="D1" s="489"/>
      <c r="E1" s="490"/>
      <c r="F1" s="491"/>
      <c r="G1" s="489"/>
      <c r="H1" s="490"/>
      <c r="I1" s="491"/>
      <c r="J1" s="244"/>
      <c r="K1" s="245"/>
      <c r="L1" s="246"/>
      <c r="M1" s="489"/>
      <c r="N1" s="490"/>
      <c r="O1" s="491"/>
      <c r="P1" s="489"/>
      <c r="Q1" s="490"/>
      <c r="R1" s="491"/>
    </row>
    <row r="2" spans="1:18" s="141" customFormat="1" ht="38.450000000000003" customHeight="1" thickBot="1">
      <c r="A2" s="480" t="s">
        <v>302</v>
      </c>
      <c r="B2" s="481"/>
      <c r="C2" s="482"/>
      <c r="D2" s="480" t="s">
        <v>348</v>
      </c>
      <c r="E2" s="483"/>
      <c r="F2" s="484"/>
      <c r="G2" s="485" t="s">
        <v>347</v>
      </c>
      <c r="H2" s="483"/>
      <c r="I2" s="484"/>
      <c r="J2" s="486" t="s">
        <v>334</v>
      </c>
      <c r="K2" s="487"/>
      <c r="L2" s="488"/>
      <c r="M2" s="486" t="s">
        <v>335</v>
      </c>
      <c r="N2" s="487"/>
      <c r="O2" s="488"/>
      <c r="P2" s="487" t="s">
        <v>336</v>
      </c>
      <c r="Q2" s="487"/>
      <c r="R2" s="488"/>
    </row>
    <row r="3" spans="1:18" ht="30.75" customHeight="1">
      <c r="A3" s="247"/>
      <c r="B3" s="3" t="s">
        <v>0</v>
      </c>
      <c r="C3" s="237"/>
      <c r="D3" s="247"/>
      <c r="E3" s="3" t="s">
        <v>329</v>
      </c>
      <c r="F3" s="237"/>
      <c r="G3" s="247"/>
      <c r="H3" s="3" t="s">
        <v>0</v>
      </c>
      <c r="I3" s="237"/>
      <c r="J3" s="247"/>
      <c r="K3" s="3" t="s">
        <v>0</v>
      </c>
      <c r="L3" s="237"/>
      <c r="M3" s="247"/>
      <c r="N3" s="3" t="s">
        <v>0</v>
      </c>
      <c r="O3" s="237"/>
      <c r="P3" s="232"/>
      <c r="Q3" s="3" t="s">
        <v>0</v>
      </c>
      <c r="R3" s="237"/>
    </row>
    <row r="4" spans="1:18" ht="15" customHeight="1">
      <c r="A4" s="477" t="s">
        <v>254</v>
      </c>
      <c r="B4" s="478"/>
      <c r="C4" s="479"/>
      <c r="D4" s="477" t="s">
        <v>353</v>
      </c>
      <c r="E4" s="478"/>
      <c r="F4" s="479"/>
      <c r="G4" s="492" t="s">
        <v>354</v>
      </c>
      <c r="H4" s="493"/>
      <c r="I4" s="494"/>
      <c r="J4" s="477" t="s">
        <v>246</v>
      </c>
      <c r="K4" s="478"/>
      <c r="L4" s="479"/>
      <c r="M4" s="477" t="s">
        <v>278</v>
      </c>
      <c r="N4" s="478"/>
      <c r="O4" s="479"/>
      <c r="P4" s="478" t="s">
        <v>311</v>
      </c>
      <c r="Q4" s="478"/>
      <c r="R4" s="479"/>
    </row>
    <row r="5" spans="1:18" ht="27.75" customHeight="1">
      <c r="A5" s="477" t="s">
        <v>288</v>
      </c>
      <c r="B5" s="478"/>
      <c r="C5" s="479"/>
      <c r="D5" s="477"/>
      <c r="E5" s="478"/>
      <c r="F5" s="479"/>
      <c r="G5" s="492"/>
      <c r="H5" s="493"/>
      <c r="I5" s="494"/>
      <c r="J5" s="477" t="s">
        <v>227</v>
      </c>
      <c r="K5" s="478"/>
      <c r="L5" s="479"/>
      <c r="M5" s="477" t="s">
        <v>279</v>
      </c>
      <c r="N5" s="478"/>
      <c r="O5" s="479"/>
      <c r="P5" s="478" t="s">
        <v>310</v>
      </c>
      <c r="Q5" s="478"/>
      <c r="R5" s="479"/>
    </row>
    <row r="6" spans="1:18" ht="25.5" customHeight="1">
      <c r="A6" s="477" t="s">
        <v>256</v>
      </c>
      <c r="B6" s="478"/>
      <c r="C6" s="479"/>
      <c r="D6" s="477"/>
      <c r="E6" s="478"/>
      <c r="F6" s="479"/>
      <c r="G6" s="492"/>
      <c r="H6" s="493"/>
      <c r="I6" s="494"/>
      <c r="J6" s="477" t="s">
        <v>284</v>
      </c>
      <c r="K6" s="478"/>
      <c r="L6" s="479"/>
      <c r="M6" s="477"/>
      <c r="N6" s="478"/>
      <c r="O6" s="479"/>
      <c r="P6" s="478"/>
      <c r="Q6" s="478"/>
      <c r="R6" s="479"/>
    </row>
    <row r="7" spans="1:18" ht="18" customHeight="1">
      <c r="A7" s="477" t="s">
        <v>255</v>
      </c>
      <c r="B7" s="478"/>
      <c r="C7" s="479"/>
      <c r="D7" s="477"/>
      <c r="E7" s="478"/>
      <c r="F7" s="479"/>
      <c r="G7" s="492"/>
      <c r="H7" s="493"/>
      <c r="I7" s="494"/>
      <c r="J7" s="477" t="s">
        <v>280</v>
      </c>
      <c r="K7" s="478"/>
      <c r="L7" s="479"/>
      <c r="M7" s="477" t="s">
        <v>281</v>
      </c>
      <c r="N7" s="478"/>
      <c r="O7" s="479"/>
      <c r="P7" s="478" t="s">
        <v>306</v>
      </c>
      <c r="Q7" s="478"/>
      <c r="R7" s="479"/>
    </row>
    <row r="8" spans="1:18">
      <c r="A8" s="477" t="s">
        <v>282</v>
      </c>
      <c r="B8" s="478"/>
      <c r="C8" s="479"/>
      <c r="D8" s="477"/>
      <c r="E8" s="478"/>
      <c r="F8" s="479"/>
      <c r="G8" s="492"/>
      <c r="H8" s="493"/>
      <c r="I8" s="494"/>
      <c r="J8" s="477" t="s">
        <v>247</v>
      </c>
      <c r="K8" s="478"/>
      <c r="L8" s="479"/>
      <c r="M8" s="477" t="s">
        <v>308</v>
      </c>
      <c r="N8" s="478"/>
      <c r="O8" s="479"/>
      <c r="P8" s="478" t="s">
        <v>307</v>
      </c>
      <c r="Q8" s="478"/>
      <c r="R8" s="479"/>
    </row>
    <row r="9" spans="1:18" ht="28.5" customHeight="1" thickBot="1">
      <c r="A9" s="248"/>
      <c r="B9" s="4" t="s">
        <v>1</v>
      </c>
      <c r="C9" s="238"/>
      <c r="D9" s="248"/>
      <c r="E9" s="4" t="s">
        <v>1</v>
      </c>
      <c r="F9" s="238"/>
      <c r="G9" s="248"/>
      <c r="H9" s="4" t="s">
        <v>1</v>
      </c>
      <c r="I9" s="238"/>
      <c r="J9" s="248"/>
      <c r="K9" s="4" t="s">
        <v>1</v>
      </c>
      <c r="L9" s="238"/>
      <c r="M9" s="248"/>
      <c r="N9" s="4" t="s">
        <v>1</v>
      </c>
      <c r="O9" s="238"/>
      <c r="P9" s="233"/>
      <c r="Q9" s="4" t="s">
        <v>1</v>
      </c>
      <c r="R9" s="238"/>
    </row>
    <row r="10" spans="1:18" ht="18" customHeight="1" thickBot="1">
      <c r="A10" s="249" t="s">
        <v>2</v>
      </c>
      <c r="B10" s="5" t="s">
        <v>3</v>
      </c>
      <c r="C10" s="239" t="s">
        <v>4</v>
      </c>
      <c r="D10" s="249" t="s">
        <v>2</v>
      </c>
      <c r="E10" s="5" t="s">
        <v>3</v>
      </c>
      <c r="F10" s="239" t="s">
        <v>4</v>
      </c>
      <c r="G10" s="249" t="s">
        <v>2</v>
      </c>
      <c r="H10" s="5" t="s">
        <v>3</v>
      </c>
      <c r="I10" s="239" t="s">
        <v>4</v>
      </c>
      <c r="J10" s="249" t="s">
        <v>2</v>
      </c>
      <c r="K10" s="5" t="s">
        <v>3</v>
      </c>
      <c r="L10" s="239" t="s">
        <v>4</v>
      </c>
      <c r="M10" s="249" t="s">
        <v>2</v>
      </c>
      <c r="N10" s="5" t="s">
        <v>3</v>
      </c>
      <c r="O10" s="239" t="s">
        <v>4</v>
      </c>
      <c r="P10" s="234" t="s">
        <v>2</v>
      </c>
      <c r="Q10" s="5" t="s">
        <v>3</v>
      </c>
      <c r="R10" s="239" t="s">
        <v>4</v>
      </c>
    </row>
    <row r="11" spans="1:18" ht="42" customHeight="1">
      <c r="A11" s="290"/>
      <c r="B11" s="288" t="s">
        <v>301</v>
      </c>
      <c r="C11" s="291"/>
      <c r="D11" s="254">
        <v>0</v>
      </c>
      <c r="E11" s="288" t="s">
        <v>349</v>
      </c>
      <c r="F11" s="287">
        <v>1399.99</v>
      </c>
      <c r="G11" s="254">
        <v>0</v>
      </c>
      <c r="H11" s="191" t="s">
        <v>350</v>
      </c>
      <c r="I11" s="287">
        <v>1099.99</v>
      </c>
      <c r="J11" s="271"/>
      <c r="K11" s="134" t="s">
        <v>289</v>
      </c>
      <c r="L11" s="252">
        <v>279.99</v>
      </c>
      <c r="M11" s="271"/>
      <c r="N11" s="134" t="s">
        <v>304</v>
      </c>
      <c r="O11" s="252">
        <v>549.99</v>
      </c>
      <c r="P11" s="281"/>
      <c r="Q11" s="134" t="s">
        <v>309</v>
      </c>
      <c r="R11" s="252">
        <v>629.99</v>
      </c>
    </row>
    <row r="12" spans="1:18" ht="42" hidden="1" customHeight="1">
      <c r="A12" s="250"/>
      <c r="B12" s="288" t="s">
        <v>301</v>
      </c>
      <c r="C12" s="240"/>
      <c r="D12" s="267"/>
      <c r="E12" s="187"/>
      <c r="F12" s="268"/>
      <c r="G12" s="267"/>
      <c r="H12" s="187"/>
      <c r="I12" s="268"/>
      <c r="J12" s="271"/>
      <c r="K12" s="134" t="s">
        <v>290</v>
      </c>
      <c r="L12" s="252">
        <v>379.99</v>
      </c>
      <c r="M12" s="276"/>
      <c r="N12" s="187"/>
      <c r="O12" s="251"/>
      <c r="P12" s="270"/>
      <c r="Q12" s="187"/>
      <c r="R12" s="251"/>
    </row>
    <row r="13" spans="1:18" ht="42" hidden="1" customHeight="1">
      <c r="A13" s="250"/>
      <c r="B13" s="288" t="s">
        <v>301</v>
      </c>
      <c r="C13" s="240"/>
      <c r="D13" s="267"/>
      <c r="E13" s="187"/>
      <c r="F13" s="268"/>
      <c r="G13" s="267"/>
      <c r="H13" s="187"/>
      <c r="I13" s="268"/>
      <c r="J13" s="271"/>
      <c r="K13" s="134" t="s">
        <v>291</v>
      </c>
      <c r="L13" s="252">
        <v>479.99</v>
      </c>
      <c r="M13" s="276"/>
      <c r="N13" s="187"/>
      <c r="O13" s="251"/>
      <c r="P13" s="270"/>
      <c r="Q13" s="187"/>
      <c r="R13" s="251"/>
    </row>
    <row r="14" spans="1:18" ht="26.25" thickBot="1">
      <c r="A14" s="253"/>
      <c r="B14" s="189" t="s">
        <v>217</v>
      </c>
      <c r="C14" s="241"/>
      <c r="D14" s="253"/>
      <c r="E14" s="189" t="s">
        <v>371</v>
      </c>
      <c r="F14" s="241"/>
      <c r="G14" s="253"/>
      <c r="H14" s="189" t="s">
        <v>372</v>
      </c>
      <c r="I14" s="241"/>
      <c r="J14" s="253"/>
      <c r="K14" s="189" t="s">
        <v>217</v>
      </c>
      <c r="L14" s="241"/>
      <c r="M14" s="253"/>
      <c r="N14" s="189" t="s">
        <v>217</v>
      </c>
      <c r="O14" s="241"/>
      <c r="P14" s="235"/>
      <c r="Q14" s="189" t="s">
        <v>217</v>
      </c>
      <c r="R14" s="241"/>
    </row>
    <row r="15" spans="1:18" ht="27.75" customHeight="1">
      <c r="A15" s="254"/>
      <c r="B15" s="190" t="s">
        <v>323</v>
      </c>
      <c r="C15" s="242">
        <v>22.49</v>
      </c>
      <c r="D15" s="269">
        <v>0</v>
      </c>
      <c r="E15" s="188" t="s">
        <v>366</v>
      </c>
      <c r="F15" s="242">
        <v>129.99</v>
      </c>
      <c r="G15" s="269">
        <v>0</v>
      </c>
      <c r="H15" s="188" t="s">
        <v>366</v>
      </c>
      <c r="I15" s="255">
        <v>129.99</v>
      </c>
      <c r="J15" s="269"/>
      <c r="K15" s="190" t="s">
        <v>283</v>
      </c>
      <c r="L15" s="255">
        <v>22.49</v>
      </c>
      <c r="M15" s="269"/>
      <c r="N15" s="190" t="s">
        <v>305</v>
      </c>
      <c r="O15" s="255">
        <v>22.49</v>
      </c>
      <c r="P15" s="264"/>
      <c r="Q15" s="190" t="s">
        <v>233</v>
      </c>
      <c r="R15" s="255">
        <v>22.49</v>
      </c>
    </row>
    <row r="16" spans="1:18" ht="44.25" customHeight="1">
      <c r="A16" s="256"/>
      <c r="B16" s="188" t="s">
        <v>303</v>
      </c>
      <c r="C16" s="243">
        <v>29.99</v>
      </c>
      <c r="D16" s="256">
        <v>0</v>
      </c>
      <c r="E16" s="188" t="s">
        <v>365</v>
      </c>
      <c r="F16" s="243">
        <v>74.98</v>
      </c>
      <c r="G16" s="256">
        <v>0</v>
      </c>
      <c r="H16" s="188" t="s">
        <v>368</v>
      </c>
      <c r="I16" s="243">
        <v>59.98</v>
      </c>
      <c r="J16" s="256"/>
      <c r="K16" s="188" t="s">
        <v>251</v>
      </c>
      <c r="L16" s="243">
        <v>34.979999999999997</v>
      </c>
      <c r="M16" s="256"/>
      <c r="N16" s="188" t="s">
        <v>274</v>
      </c>
      <c r="O16" s="243">
        <v>129.99</v>
      </c>
      <c r="P16" s="236"/>
      <c r="Q16" s="188" t="s">
        <v>275</v>
      </c>
      <c r="R16" s="243">
        <v>99.99</v>
      </c>
    </row>
    <row r="17" spans="1:18" ht="55.5" customHeight="1" thickBot="1">
      <c r="A17" s="257"/>
      <c r="B17" s="258"/>
      <c r="C17" s="259"/>
      <c r="D17" s="371">
        <v>0</v>
      </c>
      <c r="E17" s="188" t="s">
        <v>367</v>
      </c>
      <c r="F17" s="372">
        <v>349.99</v>
      </c>
      <c r="G17" s="371">
        <v>0</v>
      </c>
      <c r="H17" s="188" t="s">
        <v>369</v>
      </c>
      <c r="I17" s="372">
        <v>299.99</v>
      </c>
      <c r="J17" s="265"/>
      <c r="K17" s="260"/>
      <c r="L17" s="266"/>
      <c r="M17" s="283"/>
      <c r="N17" s="261" t="s">
        <v>273</v>
      </c>
      <c r="O17" s="284">
        <v>59.99</v>
      </c>
      <c r="P17" s="282"/>
      <c r="Q17" s="262"/>
      <c r="R17" s="263"/>
    </row>
    <row r="18" spans="1:18" ht="13.5" thickTop="1"/>
  </sheetData>
  <sheetProtection algorithmName="SHA-512" hashValue="bX737ADSD+/XMtQe42H6YVvdAWdX3MAuEGvCucmZthl425Ub8tjTN/QUYgq0TUJOL/H7AcTNcTX6fHuR9TGDkA==" saltValue="p5BZwB3CKJm4BdlrHOrCtw==" spinCount="100000" sheet="1" selectLockedCells="1"/>
  <protectedRanges>
    <protectedRange password="CF16" sqref="A16:A17 J16:J17 J11:J13 A11:A13 M16:M17 P16:P17 G11:G13 M11:M13 P11:P13 D11:D13 D16:D17 G16:G17" name="Range1_2"/>
    <protectedRange password="CF16" sqref="A14 G14 J14 M14 P14 D14" name="Range1_1"/>
  </protectedRanges>
  <mergeCells count="30">
    <mergeCell ref="P1:R1"/>
    <mergeCell ref="M5:O6"/>
    <mergeCell ref="P5:R6"/>
    <mergeCell ref="M4:O4"/>
    <mergeCell ref="J4:L4"/>
    <mergeCell ref="J5:L5"/>
    <mergeCell ref="J6:L6"/>
    <mergeCell ref="M2:O2"/>
    <mergeCell ref="P2:R2"/>
    <mergeCell ref="P4:R4"/>
    <mergeCell ref="D1:F1"/>
    <mergeCell ref="G1:I1"/>
    <mergeCell ref="M1:O1"/>
    <mergeCell ref="D4:F8"/>
    <mergeCell ref="G4:I8"/>
    <mergeCell ref="P7:R7"/>
    <mergeCell ref="P8:R8"/>
    <mergeCell ref="G2:I2"/>
    <mergeCell ref="J2:L2"/>
    <mergeCell ref="J7:L7"/>
    <mergeCell ref="J8:L8"/>
    <mergeCell ref="M7:O7"/>
    <mergeCell ref="M8:O8"/>
    <mergeCell ref="A8:C8"/>
    <mergeCell ref="A2:C2"/>
    <mergeCell ref="D2:F2"/>
    <mergeCell ref="A4:C4"/>
    <mergeCell ref="A5:C5"/>
    <mergeCell ref="A6:C6"/>
    <mergeCell ref="A7:C7"/>
  </mergeCells>
  <phoneticPr fontId="2" type="noConversion"/>
  <printOptions horizontalCentered="1"/>
  <pageMargins left="0.75" right="1.59" top="1" bottom="0.5" header="0.5" footer="0.5"/>
  <pageSetup scale="8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pageSetUpPr fitToPage="1"/>
  </sheetPr>
  <dimension ref="A1:I23"/>
  <sheetViews>
    <sheetView zoomScaleNormal="100" workbookViewId="0">
      <selection activeCell="G4" sqref="G4"/>
    </sheetView>
  </sheetViews>
  <sheetFormatPr defaultColWidth="9.140625" defaultRowHeight="12.75"/>
  <cols>
    <col min="1" max="1" width="9.140625" style="135"/>
    <col min="2" max="2" width="13.42578125" style="135" customWidth="1"/>
    <col min="3" max="3" width="18.42578125" style="135" bestFit="1" customWidth="1"/>
    <col min="4" max="4" width="34.85546875" style="135" customWidth="1"/>
    <col min="5" max="5" width="21.42578125" style="135" customWidth="1"/>
    <col min="6" max="6" width="26.5703125" style="135" bestFit="1" customWidth="1"/>
    <col min="7" max="7" width="15.140625" style="135" customWidth="1"/>
    <col min="8" max="8" width="9.140625" style="135"/>
    <col min="9" max="9" width="10.5703125" style="135" bestFit="1" customWidth="1"/>
    <col min="10" max="16384" width="9.140625" style="135"/>
  </cols>
  <sheetData>
    <row r="1" spans="1:9">
      <c r="A1" s="37"/>
      <c r="B1" s="38"/>
      <c r="C1" s="38"/>
      <c r="D1" s="38"/>
      <c r="E1" s="38"/>
      <c r="F1" s="38"/>
      <c r="G1" s="49" t="s">
        <v>129</v>
      </c>
    </row>
    <row r="2" spans="1:9" ht="26.25">
      <c r="A2" s="39"/>
      <c r="B2" s="496" t="s">
        <v>81</v>
      </c>
      <c r="C2" s="496"/>
      <c r="D2" s="496"/>
      <c r="E2" s="496"/>
      <c r="F2" s="496"/>
      <c r="G2" s="67">
        <v>45474</v>
      </c>
    </row>
    <row r="3" spans="1:9" ht="13.5" thickBot="1">
      <c r="A3" s="39"/>
      <c r="B3" s="41"/>
      <c r="C3" s="41"/>
      <c r="D3" s="41"/>
      <c r="E3" s="41"/>
      <c r="F3" s="41"/>
      <c r="G3" s="145" t="s">
        <v>259</v>
      </c>
    </row>
    <row r="4" spans="1:9" ht="18.75" thickBot="1">
      <c r="A4" s="39"/>
      <c r="B4" s="497" t="s">
        <v>80</v>
      </c>
      <c r="C4" s="497"/>
      <c r="D4" s="497"/>
      <c r="E4" s="497"/>
      <c r="F4" s="497"/>
      <c r="G4" s="415"/>
    </row>
    <row r="5" spans="1:9" ht="20.25">
      <c r="A5" s="39"/>
      <c r="B5" s="498">
        <f>SUM('1'!O129)</f>
        <v>0</v>
      </c>
      <c r="C5" s="498"/>
      <c r="D5" s="498"/>
      <c r="E5" s="498"/>
      <c r="F5" s="498"/>
      <c r="G5" s="40"/>
    </row>
    <row r="6" spans="1:9" ht="35.450000000000003" customHeight="1">
      <c r="A6" s="65"/>
      <c r="B6" s="499" t="str">
        <f ca="1">IF('User Information'!B2&lt;Instructions!B1," ","VOID!!!!!!  FORM HAS EXPIRED.  OBTAIN CURRENT ORDER FORM AT THE TELECOMMUNICATIONS BRANCH WEBSITE")</f>
        <v xml:space="preserve"> </v>
      </c>
      <c r="C6" s="499"/>
      <c r="D6" s="499"/>
      <c r="E6" s="499"/>
      <c r="F6" s="499"/>
      <c r="G6" s="40"/>
    </row>
    <row r="7" spans="1:9">
      <c r="A7" s="39"/>
      <c r="B7" s="41"/>
      <c r="C7" s="41"/>
      <c r="D7" s="41"/>
      <c r="E7" s="41"/>
      <c r="F7" s="41"/>
      <c r="G7" s="40"/>
    </row>
    <row r="8" spans="1:9" s="136" customFormat="1" ht="18.75" thickBot="1">
      <c r="A8" s="42"/>
      <c r="B8" s="495" t="s">
        <v>241</v>
      </c>
      <c r="C8" s="495"/>
      <c r="D8" s="495"/>
      <c r="E8" s="495"/>
      <c r="F8" s="495"/>
      <c r="G8" s="43"/>
    </row>
    <row r="9" spans="1:9" s="136" customFormat="1" ht="32.25" thickBot="1">
      <c r="A9" s="42"/>
      <c r="B9" s="231" t="s">
        <v>35</v>
      </c>
      <c r="C9" s="231" t="s">
        <v>148</v>
      </c>
      <c r="D9" s="340" t="s">
        <v>147</v>
      </c>
      <c r="E9" s="123" t="s">
        <v>151</v>
      </c>
      <c r="F9" s="124" t="s">
        <v>240</v>
      </c>
      <c r="G9" s="43"/>
    </row>
    <row r="10" spans="1:9" s="136" customFormat="1" ht="18.75" thickBot="1">
      <c r="A10" s="42"/>
      <c r="B10" s="48"/>
      <c r="C10" s="48"/>
      <c r="D10" s="339"/>
      <c r="E10" s="48">
        <v>430001</v>
      </c>
      <c r="F10" s="48"/>
      <c r="G10" s="43"/>
      <c r="I10" s="230">
        <v>430001</v>
      </c>
    </row>
    <row r="11" spans="1:9" s="136" customFormat="1" ht="18">
      <c r="A11" s="42"/>
      <c r="B11" s="44"/>
      <c r="C11" s="44"/>
      <c r="D11" s="44"/>
      <c r="E11" s="44"/>
      <c r="F11" s="44"/>
      <c r="G11" s="43"/>
      <c r="I11" s="230">
        <v>440001</v>
      </c>
    </row>
    <row r="12" spans="1:9" s="136" customFormat="1" ht="18.75" thickBot="1">
      <c r="A12" s="42"/>
      <c r="B12" s="500" t="s">
        <v>160</v>
      </c>
      <c r="C12" s="500"/>
      <c r="D12" s="500"/>
      <c r="E12" s="500"/>
      <c r="F12" s="500"/>
      <c r="G12" s="43"/>
    </row>
    <row r="13" spans="1:9" ht="18" customHeight="1" thickBot="1">
      <c r="A13" s="39"/>
      <c r="B13" s="505"/>
      <c r="C13" s="506"/>
      <c r="D13" s="506"/>
      <c r="E13" s="506"/>
      <c r="F13" s="507"/>
      <c r="G13" s="40"/>
    </row>
    <row r="14" spans="1:9" ht="18" customHeight="1">
      <c r="A14" s="39"/>
      <c r="B14" s="50"/>
      <c r="C14" s="50"/>
      <c r="D14" s="50"/>
      <c r="E14" s="50"/>
      <c r="F14" s="50"/>
      <c r="G14" s="40"/>
    </row>
    <row r="15" spans="1:9" ht="18" customHeight="1" thickBot="1">
      <c r="A15" s="39"/>
      <c r="B15" s="495" t="s">
        <v>83</v>
      </c>
      <c r="C15" s="495"/>
      <c r="D15" s="495"/>
      <c r="E15" s="495"/>
      <c r="F15" s="495"/>
      <c r="G15" s="40"/>
    </row>
    <row r="16" spans="1:9" ht="18" customHeight="1" thickBot="1">
      <c r="A16" s="39"/>
      <c r="B16" s="508"/>
      <c r="C16" s="506"/>
      <c r="D16" s="506"/>
      <c r="E16" s="506"/>
      <c r="F16" s="507"/>
      <c r="G16" s="40"/>
    </row>
    <row r="17" spans="1:7" ht="18" customHeight="1">
      <c r="A17" s="39"/>
      <c r="B17" s="66"/>
      <c r="C17" s="66"/>
      <c r="D17" s="66"/>
      <c r="E17" s="66"/>
      <c r="F17" s="66"/>
      <c r="G17" s="40"/>
    </row>
    <row r="18" spans="1:7" ht="18" customHeight="1" thickBot="1">
      <c r="A18" s="39"/>
      <c r="B18" s="501" t="s">
        <v>165</v>
      </c>
      <c r="C18" s="501"/>
      <c r="D18" s="501"/>
      <c r="E18" s="501"/>
      <c r="F18" s="501"/>
      <c r="G18" s="40"/>
    </row>
    <row r="19" spans="1:7" ht="18" customHeight="1" thickBot="1">
      <c r="A19" s="39"/>
      <c r="B19" s="505"/>
      <c r="C19" s="506"/>
      <c r="D19" s="506"/>
      <c r="E19" s="506"/>
      <c r="F19" s="507"/>
      <c r="G19" s="40"/>
    </row>
    <row r="20" spans="1:7">
      <c r="A20" s="39"/>
      <c r="B20" s="41"/>
      <c r="C20" s="41"/>
      <c r="D20" s="41"/>
      <c r="E20" s="41"/>
      <c r="F20" s="41"/>
      <c r="G20" s="40"/>
    </row>
    <row r="21" spans="1:7" ht="18" customHeight="1" thickBot="1">
      <c r="A21" s="39"/>
      <c r="B21" s="495" t="s">
        <v>168</v>
      </c>
      <c r="C21" s="495"/>
      <c r="D21" s="495"/>
      <c r="E21" s="495"/>
      <c r="F21" s="495"/>
      <c r="G21" s="40"/>
    </row>
    <row r="22" spans="1:7" ht="88.5" customHeight="1" thickBot="1">
      <c r="A22" s="39"/>
      <c r="B22" s="502"/>
      <c r="C22" s="503"/>
      <c r="D22" s="503"/>
      <c r="E22" s="503"/>
      <c r="F22" s="504"/>
      <c r="G22" s="40"/>
    </row>
    <row r="23" spans="1:7" ht="13.5" thickBot="1">
      <c r="A23" s="45"/>
      <c r="B23" s="46"/>
      <c r="C23" s="46"/>
      <c r="D23" s="46"/>
      <c r="E23" s="46"/>
      <c r="F23" s="46"/>
      <c r="G23" s="47"/>
    </row>
  </sheetData>
  <sheetProtection algorithmName="SHA-512" hashValue="MZmreOAHQDBUiq2Bv67TFnzS5k+DfgjYnPdu/fzC2PJbQiMflxT+bB5dr+3P8y5hwvfoU5w4IuqpI+X1yx5LIw==" saltValue="rVhMxoi3CSRZKc3ha+09sQ==" spinCount="100000" sheet="1" selectLockedCells="1"/>
  <mergeCells count="13">
    <mergeCell ref="B12:F12"/>
    <mergeCell ref="B15:F15"/>
    <mergeCell ref="B18:F18"/>
    <mergeCell ref="B21:F21"/>
    <mergeCell ref="B22:F22"/>
    <mergeCell ref="B19:F19"/>
    <mergeCell ref="B16:F16"/>
    <mergeCell ref="B13:F13"/>
    <mergeCell ref="B8:F8"/>
    <mergeCell ref="B2:F2"/>
    <mergeCell ref="B4:F4"/>
    <mergeCell ref="B5:F5"/>
    <mergeCell ref="B6:F6"/>
  </mergeCells>
  <phoneticPr fontId="2" type="noConversion"/>
  <dataValidations count="4">
    <dataValidation type="list" allowBlank="1" showInputMessage="1" showErrorMessage="1" sqref="E10" xr:uid="{00000000-0002-0000-0300-000000000000}">
      <formula1>$I$10:$I$11</formula1>
    </dataValidation>
    <dataValidation allowBlank="1" showInputMessage="1" showErrorMessage="1" prompt="Format: 000-0000" sqref="B10" xr:uid="{084747BC-EC87-46CA-9722-16B2289F8C1B}"/>
    <dataValidation allowBlank="1" showInputMessage="1" showErrorMessage="1" prompt="7 Digit Cost Center" sqref="C10" xr:uid="{39CA9DE8-6F0C-4AD1-B5E0-4FC6E2BC815A}"/>
    <dataValidation allowBlank="1" showInputMessage="1" showErrorMessage="1" prompt="Format: 0000-0000-00000" sqref="D10" xr:uid="{3DAEAD80-324F-407C-B615-92F0288DFFAA}"/>
  </dataValidations>
  <printOptions horizontalCentered="1"/>
  <pageMargins left="0.75" right="0.75" top="1" bottom="1" header="0.5" footer="0.5"/>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056DC-53B0-4DE5-A150-01004EA4F615}">
  <dimension ref="A1:A7"/>
  <sheetViews>
    <sheetView workbookViewId="0"/>
  </sheetViews>
  <sheetFormatPr defaultRowHeight="12.75"/>
  <cols>
    <col min="1" max="1" width="20.28515625" bestFit="1" customWidth="1"/>
  </cols>
  <sheetData>
    <row r="1" spans="1:1">
      <c r="A1" t="s">
        <v>340</v>
      </c>
    </row>
    <row r="2" spans="1:1">
      <c r="A2" t="s">
        <v>339</v>
      </c>
    </row>
    <row r="3" spans="1:1">
      <c r="A3" t="s">
        <v>324</v>
      </c>
    </row>
    <row r="4" spans="1:1">
      <c r="A4" t="s">
        <v>325</v>
      </c>
    </row>
    <row r="5" spans="1:1">
      <c r="A5" t="s">
        <v>326</v>
      </c>
    </row>
    <row r="6" spans="1:1">
      <c r="A6" t="s">
        <v>327</v>
      </c>
    </row>
    <row r="7" spans="1:1">
      <c r="A7" t="s">
        <v>328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0"/>
    <pageSetUpPr fitToPage="1"/>
  </sheetPr>
  <dimension ref="A1:BQ454"/>
  <sheetViews>
    <sheetView showGridLines="0" topLeftCell="D5" zoomScaleNormal="100" workbookViewId="0">
      <selection activeCell="L11" sqref="L11"/>
    </sheetView>
  </sheetViews>
  <sheetFormatPr defaultColWidth="9.140625" defaultRowHeight="12.75"/>
  <cols>
    <col min="1" max="1" width="2.140625" style="368" hidden="1" customWidth="1"/>
    <col min="2" max="2" width="7.5703125" style="368" customWidth="1"/>
    <col min="3" max="3" width="19.85546875" style="272" customWidth="1"/>
    <col min="4" max="5" width="18" style="272" customWidth="1"/>
    <col min="6" max="6" width="29.140625" style="272" customWidth="1"/>
    <col min="7" max="7" width="14" style="272" customWidth="1"/>
    <col min="8" max="8" width="24.85546875" style="274" customWidth="1"/>
    <col min="9" max="9" width="22.5703125" style="274" hidden="1" customWidth="1"/>
    <col min="10" max="10" width="16.42578125" style="274" hidden="1" customWidth="1"/>
    <col min="11" max="11" width="22.140625" style="272" customWidth="1"/>
    <col min="12" max="12" width="37.140625" style="272" customWidth="1"/>
    <col min="13" max="13" width="0.140625" style="272" customWidth="1"/>
    <col min="14" max="14" width="10.5703125" style="272" customWidth="1"/>
    <col min="15" max="15" width="12.42578125" style="272" customWidth="1"/>
    <col min="16" max="16" width="17.140625" style="272" customWidth="1"/>
    <col min="17" max="17" width="0.140625" style="272" customWidth="1"/>
    <col min="18" max="18" width="13.140625" style="272" customWidth="1"/>
    <col min="19" max="19" width="16" style="272" bestFit="1" customWidth="1"/>
    <col min="20" max="20" width="13.140625" style="272" hidden="1" customWidth="1"/>
    <col min="21" max="21" width="13.85546875" style="273" hidden="1" customWidth="1"/>
    <col min="22" max="24" width="10.5703125" style="273" hidden="1" customWidth="1"/>
    <col min="25" max="25" width="11.5703125" style="272" hidden="1" customWidth="1"/>
    <col min="26" max="26" width="17.42578125" style="272" customWidth="1"/>
    <col min="27" max="27" width="4.5703125" style="272" customWidth="1"/>
    <col min="28" max="28" width="16.85546875" style="272" customWidth="1"/>
    <col min="29" max="29" width="13.5703125" style="272" bestFit="1" customWidth="1"/>
    <col min="30" max="30" width="14.5703125" style="272" bestFit="1" customWidth="1"/>
    <col min="31" max="31" width="13.42578125" style="272" bestFit="1" customWidth="1"/>
    <col min="32" max="32" width="14.85546875" style="452" customWidth="1"/>
    <col min="33" max="34" width="11.85546875" style="272" customWidth="1"/>
    <col min="35" max="35" width="21.42578125" style="273" customWidth="1"/>
    <col min="36" max="36" width="19.5703125" style="272" customWidth="1"/>
    <col min="37" max="42" width="9.140625" style="272"/>
    <col min="43" max="43" width="22.42578125" style="272" bestFit="1" customWidth="1"/>
    <col min="44" max="44" width="9.140625" style="272"/>
    <col min="45" max="45" width="9.42578125" style="272" bestFit="1" customWidth="1"/>
    <col min="46" max="46" width="13.42578125" style="272" bestFit="1" customWidth="1"/>
    <col min="47" max="47" width="16.5703125" style="272" bestFit="1" customWidth="1"/>
    <col min="48" max="48" width="22.42578125" style="272" customWidth="1"/>
    <col min="49" max="16384" width="9.140625" style="272"/>
  </cols>
  <sheetData>
    <row r="1" spans="1:69">
      <c r="A1" s="347"/>
      <c r="B1" s="348"/>
      <c r="C1" s="341"/>
      <c r="D1" s="341"/>
      <c r="E1" s="341"/>
      <c r="F1" s="341"/>
      <c r="G1" s="341"/>
      <c r="H1" s="358"/>
      <c r="I1" s="15"/>
      <c r="J1" s="15"/>
      <c r="K1" s="361"/>
      <c r="L1" s="361"/>
      <c r="M1" s="341"/>
      <c r="N1" s="341"/>
      <c r="O1" s="341"/>
      <c r="P1" s="341"/>
      <c r="Q1" s="341"/>
      <c r="R1" s="341"/>
      <c r="S1" s="341"/>
      <c r="T1" s="341"/>
      <c r="U1" s="342"/>
      <c r="V1" s="342"/>
      <c r="W1" s="342"/>
      <c r="X1" s="342"/>
      <c r="Y1" s="341"/>
      <c r="Z1" s="157"/>
      <c r="AF1" s="272"/>
      <c r="AI1" s="272"/>
    </row>
    <row r="2" spans="1:69" ht="26.25">
      <c r="A2" s="349"/>
      <c r="B2" s="357">
        <f ca="1">TODAY()</f>
        <v>45590</v>
      </c>
      <c r="C2" s="157"/>
      <c r="D2" s="512" t="s">
        <v>13</v>
      </c>
      <c r="E2" s="512"/>
      <c r="F2" s="512"/>
      <c r="G2" s="512"/>
      <c r="H2" s="512"/>
      <c r="I2" s="19"/>
      <c r="J2" s="19"/>
      <c r="K2" s="345"/>
      <c r="L2" s="345"/>
      <c r="M2" s="157"/>
      <c r="N2" s="157"/>
      <c r="O2" s="157"/>
      <c r="P2" s="157"/>
      <c r="Q2" s="157"/>
      <c r="R2" s="157"/>
      <c r="S2" s="157"/>
      <c r="T2" s="157"/>
      <c r="U2" s="343"/>
      <c r="V2" s="343"/>
      <c r="W2" s="343"/>
      <c r="X2" s="343"/>
      <c r="Y2" s="157"/>
      <c r="Z2" s="344"/>
      <c r="AF2" s="272"/>
      <c r="AI2" s="272"/>
    </row>
    <row r="3" spans="1:69" ht="18" customHeight="1">
      <c r="A3" s="349"/>
      <c r="B3" s="350"/>
      <c r="C3" s="157"/>
      <c r="D3" s="157"/>
      <c r="E3" s="157"/>
      <c r="F3" s="157"/>
      <c r="G3" s="157"/>
      <c r="H3" s="158"/>
      <c r="I3" s="16"/>
      <c r="J3" s="16"/>
      <c r="K3" s="345"/>
      <c r="L3" s="345"/>
      <c r="M3" s="157"/>
      <c r="N3" s="157"/>
      <c r="O3" s="157"/>
      <c r="P3" s="157"/>
      <c r="Q3" s="157"/>
      <c r="R3" s="157"/>
      <c r="S3" s="157"/>
      <c r="T3" s="157"/>
      <c r="U3" s="343"/>
      <c r="V3" s="343"/>
      <c r="W3" s="343"/>
      <c r="X3" s="343"/>
      <c r="Y3" s="157"/>
      <c r="Z3" s="345"/>
      <c r="AF3" s="272"/>
      <c r="AI3" s="272"/>
    </row>
    <row r="4" spans="1:69">
      <c r="A4" s="349"/>
      <c r="B4" s="157"/>
      <c r="C4" s="157"/>
      <c r="D4" s="157"/>
      <c r="E4" s="359" t="s">
        <v>5</v>
      </c>
      <c r="F4" s="518"/>
      <c r="G4" s="519"/>
      <c r="H4" s="359" t="s">
        <v>94</v>
      </c>
      <c r="I4" s="18"/>
      <c r="J4" s="18"/>
      <c r="K4" s="513"/>
      <c r="L4" s="513"/>
      <c r="M4" s="157"/>
      <c r="N4" s="157"/>
      <c r="O4" s="157"/>
      <c r="P4" s="157"/>
      <c r="Q4" s="157"/>
      <c r="R4" s="157"/>
      <c r="S4" s="157"/>
      <c r="T4" s="157"/>
      <c r="U4" s="343"/>
      <c r="V4" s="343"/>
      <c r="W4" s="343"/>
      <c r="X4" s="343"/>
      <c r="Y4" s="157"/>
      <c r="Z4" s="157"/>
      <c r="AF4" s="272"/>
      <c r="AI4" s="272"/>
    </row>
    <row r="5" spans="1:69">
      <c r="A5" s="349"/>
      <c r="B5" s="157"/>
      <c r="C5" s="157"/>
      <c r="D5" s="359"/>
      <c r="E5" s="359"/>
      <c r="F5" s="157"/>
      <c r="G5" s="157"/>
      <c r="H5" s="158"/>
      <c r="I5" s="16"/>
      <c r="J5" s="16"/>
      <c r="K5" s="345"/>
      <c r="L5" s="345"/>
      <c r="M5" s="157"/>
      <c r="N5" s="157"/>
      <c r="O5" s="157"/>
      <c r="P5" s="157"/>
      <c r="Q5" s="157"/>
      <c r="R5" s="157"/>
      <c r="S5" s="157"/>
      <c r="T5" s="157"/>
      <c r="U5" s="343"/>
      <c r="V5" s="343"/>
      <c r="W5" s="343"/>
      <c r="X5" s="343"/>
      <c r="Y5" s="157"/>
      <c r="Z5" s="157"/>
      <c r="AD5" s="272" t="s">
        <v>134</v>
      </c>
      <c r="AE5" s="272">
        <f>('Equipment Funding'!B13)</f>
        <v>0</v>
      </c>
      <c r="AF5" s="272"/>
      <c r="AI5" s="272"/>
    </row>
    <row r="6" spans="1:69" ht="18.75" customHeight="1">
      <c r="A6" s="349"/>
      <c r="B6" s="157"/>
      <c r="C6" s="157"/>
      <c r="D6" s="157"/>
      <c r="E6" s="359" t="s">
        <v>12</v>
      </c>
      <c r="F6" s="520"/>
      <c r="G6" s="521"/>
      <c r="H6" s="359" t="s">
        <v>95</v>
      </c>
      <c r="I6" s="18"/>
      <c r="J6" s="18"/>
      <c r="K6" s="513"/>
      <c r="L6" s="513"/>
      <c r="M6" s="157"/>
      <c r="N6" s="157"/>
      <c r="O6" s="157"/>
      <c r="P6" s="157"/>
      <c r="Q6" s="157"/>
      <c r="R6" s="157"/>
      <c r="S6" s="157"/>
      <c r="T6" s="157"/>
      <c r="U6" s="343"/>
      <c r="V6" s="343"/>
      <c r="W6" s="343"/>
      <c r="X6" s="343"/>
      <c r="Y6" s="157"/>
      <c r="Z6" s="157"/>
      <c r="AF6" s="272"/>
      <c r="AI6" s="272"/>
    </row>
    <row r="7" spans="1:69" ht="11.45" customHeight="1" thickBot="1">
      <c r="A7" s="349"/>
      <c r="B7" s="157"/>
      <c r="C7" s="157"/>
      <c r="D7" s="157"/>
      <c r="E7" s="157"/>
      <c r="F7" s="157"/>
      <c r="G7" s="157"/>
      <c r="H7" s="158"/>
      <c r="I7" s="16"/>
      <c r="J7" s="16"/>
      <c r="K7" s="345"/>
      <c r="L7" s="345"/>
      <c r="M7" s="157"/>
      <c r="N7" s="157"/>
      <c r="O7" s="157"/>
      <c r="P7" s="157"/>
      <c r="Q7" s="157"/>
      <c r="R7" s="157"/>
      <c r="S7" s="157"/>
      <c r="T7" s="157"/>
      <c r="U7" s="343"/>
      <c r="V7" s="343"/>
      <c r="W7" s="343"/>
      <c r="X7" s="343"/>
      <c r="Y7" s="157"/>
      <c r="Z7" s="157"/>
      <c r="AF7" s="272"/>
      <c r="AI7" s="272"/>
    </row>
    <row r="8" spans="1:69" ht="19.7" customHeight="1" thickBot="1">
      <c r="A8" s="349"/>
      <c r="B8" s="157"/>
      <c r="C8" s="514" t="s">
        <v>215</v>
      </c>
      <c r="D8" s="514"/>
      <c r="E8" s="514"/>
      <c r="F8" s="514"/>
      <c r="G8" s="514"/>
      <c r="H8" s="360" t="s">
        <v>123</v>
      </c>
      <c r="I8" s="18"/>
      <c r="J8" s="18"/>
      <c r="K8" s="513"/>
      <c r="L8" s="513"/>
      <c r="M8" s="157"/>
      <c r="N8" s="522" t="s">
        <v>9</v>
      </c>
      <c r="O8" s="523"/>
      <c r="P8" s="523"/>
      <c r="Q8" s="523"/>
      <c r="R8" s="523"/>
      <c r="S8" s="524"/>
      <c r="T8" s="60"/>
      <c r="U8" s="60"/>
      <c r="V8" s="60"/>
      <c r="W8" s="60"/>
      <c r="X8" s="60"/>
      <c r="Y8" s="61"/>
      <c r="Z8" s="157"/>
      <c r="AF8" s="272"/>
      <c r="AI8" s="272"/>
    </row>
    <row r="9" spans="1:69" ht="21" thickBot="1">
      <c r="A9" s="349"/>
      <c r="B9" s="351" t="str">
        <f ca="1">IF(B2&lt;Instructions!B1," ","VOID!!!!!!  FORM HAS EXPIRED.  OBTAIN CURRENT ORDER FORM AT TELECOMMUNICATIONS BRANCH WEBSITE")</f>
        <v xml:space="preserve"> </v>
      </c>
      <c r="C9" s="157"/>
      <c r="D9" s="157"/>
      <c r="E9" s="157"/>
      <c r="F9" s="157"/>
      <c r="G9" s="157"/>
      <c r="H9" s="158"/>
      <c r="I9" s="16"/>
      <c r="J9" s="16"/>
      <c r="K9" s="345"/>
      <c r="L9" s="345"/>
      <c r="M9" s="157"/>
      <c r="N9" s="515" t="s">
        <v>239</v>
      </c>
      <c r="O9" s="516"/>
      <c r="P9" s="516"/>
      <c r="Q9" s="516"/>
      <c r="R9" s="516"/>
      <c r="S9" s="517"/>
      <c r="T9" s="509" t="s">
        <v>146</v>
      </c>
      <c r="U9" s="510"/>
      <c r="V9" s="510"/>
      <c r="W9" s="510"/>
      <c r="X9" s="510"/>
      <c r="Y9" s="511"/>
      <c r="Z9" s="346"/>
      <c r="AF9" s="272"/>
      <c r="AI9" s="272"/>
    </row>
    <row r="10" spans="1:69" s="275" customFormat="1" ht="51.75" thickBot="1">
      <c r="A10" s="352"/>
      <c r="B10" s="353"/>
      <c r="C10" s="362" t="s">
        <v>131</v>
      </c>
      <c r="D10" s="362" t="s">
        <v>132</v>
      </c>
      <c r="E10" s="362" t="s">
        <v>135</v>
      </c>
      <c r="F10" s="362" t="s">
        <v>6</v>
      </c>
      <c r="G10" s="362" t="s">
        <v>7</v>
      </c>
      <c r="H10" s="362" t="s">
        <v>207</v>
      </c>
      <c r="I10" s="362" t="s">
        <v>84</v>
      </c>
      <c r="J10" s="362" t="s">
        <v>169</v>
      </c>
      <c r="K10" s="362" t="s">
        <v>286</v>
      </c>
      <c r="L10" s="363" t="s">
        <v>226</v>
      </c>
      <c r="M10" s="363"/>
      <c r="N10" s="121" t="s">
        <v>10</v>
      </c>
      <c r="O10" s="121" t="s">
        <v>148</v>
      </c>
      <c r="P10" s="526" t="s">
        <v>147</v>
      </c>
      <c r="Q10" s="527"/>
      <c r="R10" s="122" t="s">
        <v>151</v>
      </c>
      <c r="S10" s="121" t="s">
        <v>240</v>
      </c>
      <c r="T10" s="56" t="s">
        <v>35</v>
      </c>
      <c r="U10" s="56" t="s">
        <v>147</v>
      </c>
      <c r="V10" s="56" t="s">
        <v>148</v>
      </c>
      <c r="W10" s="56" t="s">
        <v>149</v>
      </c>
      <c r="X10" s="57" t="s">
        <v>150</v>
      </c>
      <c r="Y10" s="56" t="s">
        <v>151</v>
      </c>
      <c r="Z10" s="364" t="s">
        <v>364</v>
      </c>
      <c r="AA10" s="272"/>
      <c r="AB10" s="272" t="s">
        <v>112</v>
      </c>
      <c r="AC10" s="272" t="s">
        <v>91</v>
      </c>
      <c r="AD10" s="272" t="s">
        <v>259</v>
      </c>
      <c r="AE10" s="272" t="s">
        <v>92</v>
      </c>
      <c r="AF10" s="272" t="s">
        <v>87</v>
      </c>
      <c r="AG10" s="272" t="s">
        <v>88</v>
      </c>
      <c r="AH10" s="272" t="s">
        <v>89</v>
      </c>
      <c r="AI10" s="273" t="s">
        <v>338</v>
      </c>
      <c r="AJ10" s="272" t="s">
        <v>166</v>
      </c>
      <c r="AK10" s="272" t="s">
        <v>90</v>
      </c>
      <c r="AL10" s="272" t="s">
        <v>93</v>
      </c>
      <c r="AM10" s="272" t="s">
        <v>159</v>
      </c>
      <c r="AN10" s="272"/>
      <c r="AO10" s="272"/>
      <c r="AP10" s="272" t="s">
        <v>137</v>
      </c>
      <c r="AQ10" s="272" t="s">
        <v>139</v>
      </c>
      <c r="AR10" s="272" t="s">
        <v>140</v>
      </c>
      <c r="AS10" s="272" t="s">
        <v>344</v>
      </c>
      <c r="AT10" s="272" t="s">
        <v>345</v>
      </c>
      <c r="AU10" s="272" t="s">
        <v>346</v>
      </c>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row>
    <row r="11" spans="1:69" ht="26.25" customHeight="1">
      <c r="A11" s="349"/>
      <c r="B11" s="354">
        <v>1</v>
      </c>
      <c r="C11" s="143"/>
      <c r="D11" s="143"/>
      <c r="E11" s="2"/>
      <c r="F11" s="143"/>
      <c r="G11" s="2"/>
      <c r="H11" s="133" t="s">
        <v>317</v>
      </c>
      <c r="I11" s="17"/>
      <c r="J11" s="17"/>
      <c r="K11" s="51"/>
      <c r="L11" s="143"/>
      <c r="M11" s="53"/>
      <c r="N11" s="144"/>
      <c r="O11" s="144"/>
      <c r="P11" s="528"/>
      <c r="Q11" s="529"/>
      <c r="R11" s="58" t="s">
        <v>152</v>
      </c>
      <c r="S11" s="144"/>
      <c r="T11" s="58"/>
      <c r="U11" s="59"/>
      <c r="V11" s="59"/>
      <c r="W11" s="59"/>
      <c r="X11" s="62"/>
      <c r="Y11" s="59" t="s">
        <v>152</v>
      </c>
      <c r="Z11" s="54">
        <f ca="1">AP11*AU11</f>
        <v>289.25066666666669</v>
      </c>
      <c r="AB11" s="272">
        <f t="shared" ref="AB11:AB60" si="0">(K11)</f>
        <v>0</v>
      </c>
      <c r="AC11" s="272" t="str">
        <f>'1'!O2</f>
        <v>ITSCUWO-</v>
      </c>
      <c r="AD11" s="272">
        <f>'Equipment Funding'!G4</f>
        <v>0</v>
      </c>
      <c r="AL11" s="272" t="s">
        <v>287</v>
      </c>
      <c r="AN11" s="272" t="s">
        <v>133</v>
      </c>
      <c r="AP11" s="272">
        <f t="shared" ref="AP11:AP42" si="1">VLOOKUP(H11,$AQ$11:$AR$30,2,FALSE)</f>
        <v>34.99</v>
      </c>
      <c r="AQ11" s="272" t="s">
        <v>224</v>
      </c>
      <c r="AR11" s="272">
        <v>30</v>
      </c>
      <c r="AS11" s="453">
        <v>45838</v>
      </c>
      <c r="AT11" s="453">
        <f ca="1">TODAY()</f>
        <v>45590</v>
      </c>
      <c r="AU11" s="272">
        <f ca="1">SUM(AS11-AT11)/30</f>
        <v>8.2666666666666675</v>
      </c>
      <c r="AV11" s="272" t="str">
        <f>_xlfn.CONCAT(D11,".", C11)</f>
        <v>.</v>
      </c>
    </row>
    <row r="12" spans="1:69" ht="26.25" customHeight="1">
      <c r="A12" s="349"/>
      <c r="B12" s="354">
        <v>2</v>
      </c>
      <c r="C12" s="143"/>
      <c r="D12" s="143"/>
      <c r="E12" s="2"/>
      <c r="F12" s="2"/>
      <c r="G12" s="2"/>
      <c r="H12" s="133"/>
      <c r="I12" s="17"/>
      <c r="J12" s="17"/>
      <c r="K12" s="51"/>
      <c r="L12" s="143"/>
      <c r="M12" s="2"/>
      <c r="N12" s="20"/>
      <c r="O12" s="20"/>
      <c r="P12" s="525"/>
      <c r="Q12" s="525"/>
      <c r="R12" s="58" t="s">
        <v>152</v>
      </c>
      <c r="S12" s="20"/>
      <c r="T12" s="58"/>
      <c r="U12" s="59"/>
      <c r="V12" s="59"/>
      <c r="W12" s="59"/>
      <c r="X12" s="62"/>
      <c r="Y12" s="59" t="s">
        <v>152</v>
      </c>
      <c r="Z12" s="54">
        <f t="shared" ref="Z12:Z60" ca="1" si="2">AP12*AU12</f>
        <v>0</v>
      </c>
      <c r="AB12" s="272">
        <f t="shared" si="0"/>
        <v>0</v>
      </c>
      <c r="AL12" s="272" t="s">
        <v>287</v>
      </c>
      <c r="AN12" s="272" t="s">
        <v>133</v>
      </c>
      <c r="AP12" s="272">
        <f t="shared" si="1"/>
        <v>0</v>
      </c>
      <c r="AQ12" s="272" t="s">
        <v>214</v>
      </c>
      <c r="AR12" s="272">
        <v>40</v>
      </c>
      <c r="AS12" s="453">
        <v>45838</v>
      </c>
      <c r="AT12" s="453">
        <f t="shared" ref="AT12:AT60" ca="1" si="3">TODAY()</f>
        <v>45590</v>
      </c>
      <c r="AU12" s="272">
        <f ca="1">SUM(AS12-AT12)/30</f>
        <v>8.2666666666666675</v>
      </c>
      <c r="AV12" s="272" t="str">
        <f t="shared" ref="AV12:AV60" si="4">_xlfn.CONCAT(D12,".", C12)</f>
        <v>.</v>
      </c>
    </row>
    <row r="13" spans="1:69" ht="26.25" customHeight="1">
      <c r="A13" s="349"/>
      <c r="B13" s="354">
        <v>3</v>
      </c>
      <c r="C13" s="2"/>
      <c r="D13" s="2"/>
      <c r="E13" s="2"/>
      <c r="F13" s="2"/>
      <c r="G13" s="2"/>
      <c r="H13" s="133"/>
      <c r="I13" s="17"/>
      <c r="J13" s="17"/>
      <c r="K13" s="51"/>
      <c r="L13" s="143"/>
      <c r="M13" s="2"/>
      <c r="N13" s="20"/>
      <c r="O13" s="20"/>
      <c r="P13" s="525"/>
      <c r="Q13" s="525"/>
      <c r="R13" s="58" t="s">
        <v>152</v>
      </c>
      <c r="S13" s="20"/>
      <c r="T13" s="58"/>
      <c r="U13" s="59"/>
      <c r="V13" s="59"/>
      <c r="W13" s="59"/>
      <c r="X13" s="62"/>
      <c r="Y13" s="59" t="s">
        <v>152</v>
      </c>
      <c r="Z13" s="54">
        <f t="shared" ca="1" si="2"/>
        <v>0</v>
      </c>
      <c r="AB13" s="272">
        <f t="shared" si="0"/>
        <v>0</v>
      </c>
      <c r="AL13" s="272" t="s">
        <v>287</v>
      </c>
      <c r="AN13" s="272" t="s">
        <v>133</v>
      </c>
      <c r="AP13" s="272">
        <f t="shared" si="1"/>
        <v>0</v>
      </c>
      <c r="AQ13" s="272" t="s">
        <v>317</v>
      </c>
      <c r="AR13" s="272">
        <v>34.99</v>
      </c>
      <c r="AS13" s="453">
        <v>45838</v>
      </c>
      <c r="AT13" s="453">
        <f t="shared" ca="1" si="3"/>
        <v>45590</v>
      </c>
      <c r="AU13" s="272">
        <f ca="1">SUM(AS13-AT13)/30</f>
        <v>8.2666666666666675</v>
      </c>
      <c r="AV13" s="272" t="str">
        <f t="shared" si="4"/>
        <v>.</v>
      </c>
    </row>
    <row r="14" spans="1:69" ht="26.25" customHeight="1">
      <c r="A14" s="349"/>
      <c r="B14" s="354">
        <v>4</v>
      </c>
      <c r="C14" s="2"/>
      <c r="D14" s="2"/>
      <c r="E14" s="2"/>
      <c r="F14" s="2"/>
      <c r="G14" s="2"/>
      <c r="H14" s="133"/>
      <c r="I14" s="17"/>
      <c r="J14" s="17"/>
      <c r="K14" s="51"/>
      <c r="L14" s="143"/>
      <c r="M14" s="2"/>
      <c r="N14" s="20"/>
      <c r="O14" s="20"/>
      <c r="P14" s="525"/>
      <c r="Q14" s="525"/>
      <c r="R14" s="58" t="s">
        <v>152</v>
      </c>
      <c r="S14" s="20"/>
      <c r="T14" s="58"/>
      <c r="U14" s="59"/>
      <c r="V14" s="59"/>
      <c r="W14" s="59"/>
      <c r="X14" s="62"/>
      <c r="Y14" s="59" t="s">
        <v>152</v>
      </c>
      <c r="Z14" s="54">
        <f t="shared" ca="1" si="2"/>
        <v>0</v>
      </c>
      <c r="AB14" s="272">
        <f t="shared" si="0"/>
        <v>0</v>
      </c>
      <c r="AL14" s="272" t="s">
        <v>287</v>
      </c>
      <c r="AN14" s="272" t="s">
        <v>133</v>
      </c>
      <c r="AP14" s="272">
        <f t="shared" si="1"/>
        <v>0</v>
      </c>
      <c r="AQ14" s="272" t="s">
        <v>225</v>
      </c>
      <c r="AR14" s="272">
        <v>30</v>
      </c>
      <c r="AS14" s="453">
        <v>45838</v>
      </c>
      <c r="AT14" s="453">
        <f t="shared" ca="1" si="3"/>
        <v>45590</v>
      </c>
      <c r="AU14" s="272">
        <f ca="1">SUM(AS14-AT14)/30</f>
        <v>8.2666666666666675</v>
      </c>
      <c r="AV14" s="272" t="str">
        <f t="shared" si="4"/>
        <v>.</v>
      </c>
    </row>
    <row r="15" spans="1:69" ht="26.25" customHeight="1">
      <c r="A15" s="349"/>
      <c r="B15" s="354">
        <v>5</v>
      </c>
      <c r="C15" s="2"/>
      <c r="D15" s="2"/>
      <c r="E15" s="2"/>
      <c r="F15" s="2"/>
      <c r="G15" s="2"/>
      <c r="H15" s="133"/>
      <c r="I15" s="17"/>
      <c r="J15" s="17"/>
      <c r="K15" s="51"/>
      <c r="L15" s="143"/>
      <c r="M15" s="2"/>
      <c r="N15" s="52"/>
      <c r="O15" s="52"/>
      <c r="P15" s="525"/>
      <c r="Q15" s="525"/>
      <c r="R15" s="58" t="s">
        <v>152</v>
      </c>
      <c r="S15" s="52"/>
      <c r="T15" s="58"/>
      <c r="U15" s="59"/>
      <c r="V15" s="59"/>
      <c r="W15" s="59"/>
      <c r="X15" s="62"/>
      <c r="Y15" s="59" t="s">
        <v>152</v>
      </c>
      <c r="Z15" s="54">
        <f t="shared" ca="1" si="2"/>
        <v>0</v>
      </c>
      <c r="AB15" s="272">
        <f t="shared" si="0"/>
        <v>0</v>
      </c>
      <c r="AL15" s="272" t="s">
        <v>287</v>
      </c>
      <c r="AN15" s="272" t="s">
        <v>133</v>
      </c>
      <c r="AP15" s="272">
        <f t="shared" si="1"/>
        <v>0</v>
      </c>
      <c r="AQ15" s="272" t="s">
        <v>212</v>
      </c>
      <c r="AR15" s="272">
        <v>40</v>
      </c>
      <c r="AS15" s="453">
        <v>45838</v>
      </c>
      <c r="AT15" s="453">
        <f t="shared" ca="1" si="3"/>
        <v>45590</v>
      </c>
      <c r="AU15" s="272">
        <f ca="1">SUM(AS15-AT15)/30</f>
        <v>8.2666666666666675</v>
      </c>
      <c r="AV15" s="272" t="str">
        <f t="shared" si="4"/>
        <v>.</v>
      </c>
    </row>
    <row r="16" spans="1:69" ht="26.25" customHeight="1">
      <c r="A16" s="349"/>
      <c r="B16" s="346">
        <v>6</v>
      </c>
      <c r="C16" s="111"/>
      <c r="D16" s="17"/>
      <c r="E16" s="2"/>
      <c r="F16" s="2"/>
      <c r="G16" s="2"/>
      <c r="H16" s="133"/>
      <c r="I16" s="17"/>
      <c r="J16" s="17"/>
      <c r="K16" s="68"/>
      <c r="L16" s="143"/>
      <c r="M16" s="2"/>
      <c r="N16" s="20"/>
      <c r="O16" s="20"/>
      <c r="P16" s="525"/>
      <c r="Q16" s="525"/>
      <c r="R16" s="58" t="s">
        <v>152</v>
      </c>
      <c r="S16" s="20"/>
      <c r="T16" s="59"/>
      <c r="U16" s="59"/>
      <c r="V16" s="59"/>
      <c r="W16" s="59"/>
      <c r="X16" s="63"/>
      <c r="Y16" s="59" t="s">
        <v>152</v>
      </c>
      <c r="Z16" s="54">
        <f t="shared" ca="1" si="2"/>
        <v>0</v>
      </c>
      <c r="AB16" s="272">
        <v>0</v>
      </c>
      <c r="AL16" s="272" t="s">
        <v>287</v>
      </c>
      <c r="AN16" s="272" t="s">
        <v>133</v>
      </c>
      <c r="AP16" s="272">
        <f t="shared" si="1"/>
        <v>0</v>
      </c>
      <c r="AQ16" s="272" t="s">
        <v>213</v>
      </c>
      <c r="AR16" s="272">
        <v>64</v>
      </c>
      <c r="AS16" s="453">
        <v>45838</v>
      </c>
      <c r="AT16" s="453">
        <f t="shared" ca="1" si="3"/>
        <v>45590</v>
      </c>
      <c r="AU16" s="272">
        <f t="shared" ref="AU16:AU60" ca="1" si="5">SUM(AS16-AT16)/30</f>
        <v>8.2666666666666675</v>
      </c>
      <c r="AV16" s="272" t="str">
        <f t="shared" si="4"/>
        <v>.</v>
      </c>
    </row>
    <row r="17" spans="1:48" ht="26.25" customHeight="1">
      <c r="A17" s="349"/>
      <c r="B17" s="354">
        <v>7</v>
      </c>
      <c r="C17" s="2"/>
      <c r="D17" s="2"/>
      <c r="E17" s="2"/>
      <c r="F17" s="2"/>
      <c r="G17" s="2"/>
      <c r="H17" s="133"/>
      <c r="I17" s="17" t="s">
        <v>138</v>
      </c>
      <c r="J17" s="17" t="s">
        <v>172</v>
      </c>
      <c r="K17" s="51"/>
      <c r="L17" s="143"/>
      <c r="M17" s="2"/>
      <c r="N17" s="20"/>
      <c r="O17" s="20"/>
      <c r="P17" s="525"/>
      <c r="Q17" s="525"/>
      <c r="R17" s="58" t="s">
        <v>152</v>
      </c>
      <c r="S17" s="20"/>
      <c r="T17" s="59"/>
      <c r="U17" s="59"/>
      <c r="V17" s="59"/>
      <c r="W17" s="59"/>
      <c r="X17" s="63"/>
      <c r="Y17" s="59" t="s">
        <v>152</v>
      </c>
      <c r="Z17" s="54">
        <f t="shared" ca="1" si="2"/>
        <v>0</v>
      </c>
      <c r="AB17" s="272">
        <f t="shared" si="0"/>
        <v>0</v>
      </c>
      <c r="AL17" s="272" t="s">
        <v>287</v>
      </c>
      <c r="AN17" s="272" t="s">
        <v>133</v>
      </c>
      <c r="AP17" s="272">
        <f t="shared" si="1"/>
        <v>0</v>
      </c>
      <c r="AQ17" s="272">
        <v>0</v>
      </c>
      <c r="AR17" s="272">
        <v>0</v>
      </c>
      <c r="AS17" s="453">
        <v>45838</v>
      </c>
      <c r="AT17" s="453">
        <f t="shared" ca="1" si="3"/>
        <v>45590</v>
      </c>
      <c r="AU17" s="272">
        <f t="shared" ca="1" si="5"/>
        <v>8.2666666666666675</v>
      </c>
      <c r="AV17" s="272" t="str">
        <f t="shared" si="4"/>
        <v>.</v>
      </c>
    </row>
    <row r="18" spans="1:48" ht="26.25" customHeight="1">
      <c r="A18" s="349"/>
      <c r="B18" s="354">
        <v>8</v>
      </c>
      <c r="C18" s="2"/>
      <c r="D18" s="2"/>
      <c r="E18" s="2"/>
      <c r="F18" s="2"/>
      <c r="G18" s="2"/>
      <c r="H18" s="133"/>
      <c r="I18" s="17" t="s">
        <v>138</v>
      </c>
      <c r="J18" s="17" t="s">
        <v>172</v>
      </c>
      <c r="K18" s="51"/>
      <c r="L18" s="143"/>
      <c r="M18" s="2"/>
      <c r="N18" s="20"/>
      <c r="O18" s="20"/>
      <c r="P18" s="525"/>
      <c r="Q18" s="525"/>
      <c r="R18" s="58" t="s">
        <v>152</v>
      </c>
      <c r="S18" s="20"/>
      <c r="T18" s="59"/>
      <c r="U18" s="59"/>
      <c r="V18" s="59"/>
      <c r="W18" s="59"/>
      <c r="X18" s="63"/>
      <c r="Y18" s="59" t="s">
        <v>152</v>
      </c>
      <c r="Z18" s="54">
        <f t="shared" ca="1" si="2"/>
        <v>0</v>
      </c>
      <c r="AB18" s="272">
        <f t="shared" si="0"/>
        <v>0</v>
      </c>
      <c r="AL18" s="272" t="s">
        <v>287</v>
      </c>
      <c r="AN18" s="272" t="s">
        <v>133</v>
      </c>
      <c r="AP18" s="272">
        <f t="shared" si="1"/>
        <v>0</v>
      </c>
      <c r="AR18" s="272">
        <v>213</v>
      </c>
      <c r="AS18" s="453">
        <v>45838</v>
      </c>
      <c r="AT18" s="453">
        <f t="shared" ca="1" si="3"/>
        <v>45590</v>
      </c>
      <c r="AU18" s="272">
        <f t="shared" ca="1" si="5"/>
        <v>8.2666666666666675</v>
      </c>
      <c r="AV18" s="272" t="str">
        <f t="shared" si="4"/>
        <v>.</v>
      </c>
    </row>
    <row r="19" spans="1:48" ht="26.25" customHeight="1">
      <c r="A19" s="349"/>
      <c r="B19" s="354">
        <v>9</v>
      </c>
      <c r="C19" s="2"/>
      <c r="D19" s="2"/>
      <c r="E19" s="2"/>
      <c r="F19" s="2"/>
      <c r="G19" s="2"/>
      <c r="H19" s="133"/>
      <c r="I19" s="17" t="s">
        <v>138</v>
      </c>
      <c r="J19" s="17" t="s">
        <v>172</v>
      </c>
      <c r="K19" s="51"/>
      <c r="L19" s="143"/>
      <c r="M19" s="2"/>
      <c r="N19" s="20"/>
      <c r="O19" s="20"/>
      <c r="P19" s="525"/>
      <c r="Q19" s="525"/>
      <c r="R19" s="58" t="s">
        <v>152</v>
      </c>
      <c r="S19" s="20"/>
      <c r="T19" s="59"/>
      <c r="U19" s="59"/>
      <c r="V19" s="59"/>
      <c r="W19" s="59"/>
      <c r="X19" s="63"/>
      <c r="Y19" s="59" t="s">
        <v>152</v>
      </c>
      <c r="Z19" s="54">
        <f t="shared" ca="1" si="2"/>
        <v>0</v>
      </c>
      <c r="AB19" s="272">
        <f t="shared" si="0"/>
        <v>0</v>
      </c>
      <c r="AL19" s="272" t="s">
        <v>287</v>
      </c>
      <c r="AN19" s="272" t="s">
        <v>133</v>
      </c>
      <c r="AP19" s="272">
        <f t="shared" si="1"/>
        <v>0</v>
      </c>
      <c r="AR19" s="272">
        <v>310</v>
      </c>
      <c r="AS19" s="453">
        <v>45838</v>
      </c>
      <c r="AT19" s="453">
        <f t="shared" ca="1" si="3"/>
        <v>45590</v>
      </c>
      <c r="AU19" s="272">
        <f t="shared" ca="1" si="5"/>
        <v>8.2666666666666675</v>
      </c>
      <c r="AV19" s="272" t="str">
        <f t="shared" si="4"/>
        <v>.</v>
      </c>
    </row>
    <row r="20" spans="1:48" ht="26.25" customHeight="1">
      <c r="A20" s="349"/>
      <c r="B20" s="354">
        <v>10</v>
      </c>
      <c r="C20" s="2"/>
      <c r="D20" s="2"/>
      <c r="E20" s="2"/>
      <c r="F20" s="2"/>
      <c r="G20" s="2"/>
      <c r="H20" s="133"/>
      <c r="I20" s="17" t="s">
        <v>138</v>
      </c>
      <c r="J20" s="17" t="s">
        <v>172</v>
      </c>
      <c r="K20" s="51"/>
      <c r="L20" s="143"/>
      <c r="M20" s="2"/>
      <c r="N20" s="20"/>
      <c r="O20" s="20"/>
      <c r="P20" s="525"/>
      <c r="Q20" s="525"/>
      <c r="R20" s="58" t="s">
        <v>152</v>
      </c>
      <c r="S20" s="20"/>
      <c r="T20" s="59"/>
      <c r="U20" s="59"/>
      <c r="V20" s="59"/>
      <c r="W20" s="59"/>
      <c r="X20" s="63"/>
      <c r="Y20" s="59" t="s">
        <v>152</v>
      </c>
      <c r="Z20" s="54">
        <f t="shared" ca="1" si="2"/>
        <v>0</v>
      </c>
      <c r="AB20" s="272">
        <f t="shared" si="0"/>
        <v>0</v>
      </c>
      <c r="AL20" s="272" t="s">
        <v>287</v>
      </c>
      <c r="AN20" s="272" t="s">
        <v>133</v>
      </c>
      <c r="AP20" s="272">
        <f t="shared" si="1"/>
        <v>0</v>
      </c>
      <c r="AR20" s="272">
        <v>323</v>
      </c>
      <c r="AS20" s="453">
        <v>45838</v>
      </c>
      <c r="AT20" s="453">
        <f t="shared" ca="1" si="3"/>
        <v>45590</v>
      </c>
      <c r="AU20" s="272">
        <f t="shared" ca="1" si="5"/>
        <v>8.2666666666666675</v>
      </c>
      <c r="AV20" s="272" t="str">
        <f t="shared" si="4"/>
        <v>.</v>
      </c>
    </row>
    <row r="21" spans="1:48" ht="26.25" customHeight="1">
      <c r="A21" s="349"/>
      <c r="B21" s="354">
        <v>11</v>
      </c>
      <c r="C21" s="2"/>
      <c r="D21" s="2"/>
      <c r="E21" s="2"/>
      <c r="F21" s="2"/>
      <c r="G21" s="2"/>
      <c r="H21" s="133"/>
      <c r="I21" s="17" t="s">
        <v>138</v>
      </c>
      <c r="J21" s="17" t="s">
        <v>172</v>
      </c>
      <c r="K21" s="51"/>
      <c r="L21" s="143"/>
      <c r="M21" s="2"/>
      <c r="N21" s="20"/>
      <c r="O21" s="20"/>
      <c r="P21" s="525"/>
      <c r="Q21" s="525"/>
      <c r="R21" s="58" t="s">
        <v>152</v>
      </c>
      <c r="S21" s="20"/>
      <c r="T21" s="59"/>
      <c r="U21" s="59"/>
      <c r="V21" s="59"/>
      <c r="W21" s="59"/>
      <c r="X21" s="63"/>
      <c r="Y21" s="59" t="s">
        <v>152</v>
      </c>
      <c r="Z21" s="54">
        <f t="shared" ca="1" si="2"/>
        <v>0</v>
      </c>
      <c r="AB21" s="272">
        <f t="shared" si="0"/>
        <v>0</v>
      </c>
      <c r="AL21" s="272" t="s">
        <v>287</v>
      </c>
      <c r="AN21" s="272" t="s">
        <v>133</v>
      </c>
      <c r="AP21" s="272">
        <f t="shared" si="1"/>
        <v>0</v>
      </c>
      <c r="AR21" s="272">
        <v>424</v>
      </c>
      <c r="AS21" s="453">
        <v>45838</v>
      </c>
      <c r="AT21" s="453">
        <f t="shared" ca="1" si="3"/>
        <v>45590</v>
      </c>
      <c r="AU21" s="272">
        <f t="shared" ca="1" si="5"/>
        <v>8.2666666666666675</v>
      </c>
      <c r="AV21" s="272" t="str">
        <f t="shared" si="4"/>
        <v>.</v>
      </c>
    </row>
    <row r="22" spans="1:48" ht="26.25" customHeight="1">
      <c r="A22" s="349"/>
      <c r="B22" s="354">
        <v>12</v>
      </c>
      <c r="C22" s="2"/>
      <c r="D22" s="2"/>
      <c r="E22" s="2"/>
      <c r="F22" s="2"/>
      <c r="G22" s="2"/>
      <c r="H22" s="133"/>
      <c r="I22" s="17" t="s">
        <v>138</v>
      </c>
      <c r="J22" s="17" t="s">
        <v>172</v>
      </c>
      <c r="K22" s="51"/>
      <c r="L22" s="143"/>
      <c r="M22" s="2"/>
      <c r="N22" s="20"/>
      <c r="O22" s="20"/>
      <c r="P22" s="525"/>
      <c r="Q22" s="525"/>
      <c r="R22" s="58" t="s">
        <v>152</v>
      </c>
      <c r="S22" s="20"/>
      <c r="T22" s="59"/>
      <c r="U22" s="59"/>
      <c r="V22" s="59"/>
      <c r="W22" s="59"/>
      <c r="X22" s="63"/>
      <c r="Y22" s="59" t="s">
        <v>152</v>
      </c>
      <c r="Z22" s="54">
        <f t="shared" ca="1" si="2"/>
        <v>0</v>
      </c>
      <c r="AB22" s="272">
        <f t="shared" si="0"/>
        <v>0</v>
      </c>
      <c r="AL22" s="272" t="s">
        <v>287</v>
      </c>
      <c r="AN22" s="272" t="s">
        <v>133</v>
      </c>
      <c r="AP22" s="272">
        <f t="shared" si="1"/>
        <v>0</v>
      </c>
      <c r="AR22" s="272">
        <v>747</v>
      </c>
      <c r="AS22" s="453">
        <v>45838</v>
      </c>
      <c r="AT22" s="453">
        <f t="shared" ca="1" si="3"/>
        <v>45590</v>
      </c>
      <c r="AU22" s="272">
        <f t="shared" ca="1" si="5"/>
        <v>8.2666666666666675</v>
      </c>
      <c r="AV22" s="272" t="str">
        <f t="shared" si="4"/>
        <v>.</v>
      </c>
    </row>
    <row r="23" spans="1:48" ht="26.25" customHeight="1">
      <c r="A23" s="349"/>
      <c r="B23" s="354">
        <v>13</v>
      </c>
      <c r="C23" s="2"/>
      <c r="D23" s="2"/>
      <c r="E23" s="2"/>
      <c r="F23" s="2"/>
      <c r="G23" s="2"/>
      <c r="H23" s="133"/>
      <c r="I23" s="17" t="s">
        <v>138</v>
      </c>
      <c r="J23" s="17" t="s">
        <v>172</v>
      </c>
      <c r="K23" s="51"/>
      <c r="L23" s="143"/>
      <c r="M23" s="2"/>
      <c r="N23" s="20"/>
      <c r="O23" s="20"/>
      <c r="P23" s="525"/>
      <c r="Q23" s="525"/>
      <c r="R23" s="58" t="s">
        <v>152</v>
      </c>
      <c r="S23" s="20"/>
      <c r="T23" s="59"/>
      <c r="U23" s="59"/>
      <c r="V23" s="59"/>
      <c r="W23" s="59"/>
      <c r="X23" s="63"/>
      <c r="Y23" s="59" t="s">
        <v>152</v>
      </c>
      <c r="Z23" s="54">
        <f t="shared" ca="1" si="2"/>
        <v>0</v>
      </c>
      <c r="AB23" s="272">
        <f t="shared" si="0"/>
        <v>0</v>
      </c>
      <c r="AL23" s="272" t="s">
        <v>287</v>
      </c>
      <c r="AN23" s="272" t="s">
        <v>133</v>
      </c>
      <c r="AP23" s="272">
        <f t="shared" si="1"/>
        <v>0</v>
      </c>
      <c r="AR23" s="272">
        <v>818</v>
      </c>
      <c r="AS23" s="453">
        <v>45838</v>
      </c>
      <c r="AT23" s="453">
        <f t="shared" ca="1" si="3"/>
        <v>45590</v>
      </c>
      <c r="AU23" s="272">
        <f t="shared" ca="1" si="5"/>
        <v>8.2666666666666675</v>
      </c>
      <c r="AV23" s="272" t="str">
        <f t="shared" si="4"/>
        <v>.</v>
      </c>
    </row>
    <row r="24" spans="1:48" ht="26.25" customHeight="1">
      <c r="A24" s="349"/>
      <c r="B24" s="354">
        <v>14</v>
      </c>
      <c r="C24" s="2"/>
      <c r="D24" s="2"/>
      <c r="E24" s="2"/>
      <c r="F24" s="2"/>
      <c r="G24" s="2"/>
      <c r="H24" s="133"/>
      <c r="I24" s="17" t="s">
        <v>138</v>
      </c>
      <c r="J24" s="17" t="s">
        <v>172</v>
      </c>
      <c r="K24" s="51"/>
      <c r="L24" s="143"/>
      <c r="M24" s="2"/>
      <c r="N24" s="20"/>
      <c r="O24" s="20"/>
      <c r="P24" s="525"/>
      <c r="Q24" s="525"/>
      <c r="R24" s="58" t="s">
        <v>152</v>
      </c>
      <c r="S24" s="20"/>
      <c r="T24" s="59"/>
      <c r="U24" s="59"/>
      <c r="V24" s="59"/>
      <c r="W24" s="59"/>
      <c r="X24" s="63"/>
      <c r="Y24" s="59" t="s">
        <v>152</v>
      </c>
      <c r="Z24" s="54">
        <f t="shared" ca="1" si="2"/>
        <v>0</v>
      </c>
      <c r="AB24" s="272">
        <f t="shared" si="0"/>
        <v>0</v>
      </c>
      <c r="AL24" s="272" t="s">
        <v>287</v>
      </c>
      <c r="AN24" s="272" t="s">
        <v>133</v>
      </c>
      <c r="AP24" s="272">
        <f t="shared" si="1"/>
        <v>0</v>
      </c>
      <c r="AS24" s="453">
        <v>45838</v>
      </c>
      <c r="AT24" s="453">
        <f t="shared" ca="1" si="3"/>
        <v>45590</v>
      </c>
      <c r="AU24" s="272">
        <f t="shared" ca="1" si="5"/>
        <v>8.2666666666666675</v>
      </c>
      <c r="AV24" s="272" t="str">
        <f t="shared" si="4"/>
        <v>.</v>
      </c>
    </row>
    <row r="25" spans="1:48" ht="26.25" customHeight="1">
      <c r="A25" s="349"/>
      <c r="B25" s="354">
        <v>15</v>
      </c>
      <c r="C25" s="2"/>
      <c r="D25" s="2"/>
      <c r="E25" s="2"/>
      <c r="F25" s="2"/>
      <c r="G25" s="2"/>
      <c r="H25" s="133"/>
      <c r="I25" s="17" t="s">
        <v>138</v>
      </c>
      <c r="J25" s="17" t="s">
        <v>172</v>
      </c>
      <c r="K25" s="51"/>
      <c r="L25" s="143"/>
      <c r="M25" s="2"/>
      <c r="N25" s="20"/>
      <c r="O25" s="20"/>
      <c r="P25" s="525"/>
      <c r="Q25" s="525"/>
      <c r="R25" s="58" t="s">
        <v>152</v>
      </c>
      <c r="S25" s="20"/>
      <c r="T25" s="59"/>
      <c r="U25" s="59"/>
      <c r="V25" s="59"/>
      <c r="W25" s="59"/>
      <c r="X25" s="63"/>
      <c r="Y25" s="59" t="s">
        <v>152</v>
      </c>
      <c r="Z25" s="54">
        <f t="shared" ca="1" si="2"/>
        <v>0</v>
      </c>
      <c r="AB25" s="272">
        <f t="shared" si="0"/>
        <v>0</v>
      </c>
      <c r="AL25" s="272" t="s">
        <v>287</v>
      </c>
      <c r="AN25" s="272" t="s">
        <v>133</v>
      </c>
      <c r="AP25" s="272">
        <f t="shared" si="1"/>
        <v>0</v>
      </c>
      <c r="AS25" s="453">
        <v>45838</v>
      </c>
      <c r="AT25" s="453">
        <f t="shared" ca="1" si="3"/>
        <v>45590</v>
      </c>
      <c r="AU25" s="272">
        <f t="shared" ca="1" si="5"/>
        <v>8.2666666666666675</v>
      </c>
      <c r="AV25" s="272" t="str">
        <f t="shared" si="4"/>
        <v>.</v>
      </c>
    </row>
    <row r="26" spans="1:48" ht="26.25" customHeight="1">
      <c r="A26" s="349"/>
      <c r="B26" s="354">
        <v>16</v>
      </c>
      <c r="C26" s="2"/>
      <c r="D26" s="2"/>
      <c r="E26" s="2"/>
      <c r="F26" s="2"/>
      <c r="G26" s="2"/>
      <c r="H26" s="133"/>
      <c r="I26" s="17" t="s">
        <v>138</v>
      </c>
      <c r="J26" s="17" t="s">
        <v>172</v>
      </c>
      <c r="K26" s="51"/>
      <c r="L26" s="143"/>
      <c r="M26" s="2"/>
      <c r="N26" s="20"/>
      <c r="O26" s="20"/>
      <c r="P26" s="525"/>
      <c r="Q26" s="525"/>
      <c r="R26" s="58" t="s">
        <v>152</v>
      </c>
      <c r="S26" s="20"/>
      <c r="T26" s="59"/>
      <c r="U26" s="59"/>
      <c r="V26" s="59"/>
      <c r="W26" s="59"/>
      <c r="X26" s="63"/>
      <c r="Y26" s="59" t="s">
        <v>152</v>
      </c>
      <c r="Z26" s="54">
        <f t="shared" ca="1" si="2"/>
        <v>0</v>
      </c>
      <c r="AB26" s="272">
        <f t="shared" si="0"/>
        <v>0</v>
      </c>
      <c r="AL26" s="272" t="s">
        <v>287</v>
      </c>
      <c r="AN26" s="272" t="s">
        <v>133</v>
      </c>
      <c r="AP26" s="272">
        <f t="shared" si="1"/>
        <v>0</v>
      </c>
      <c r="AQ26" s="272">
        <v>0</v>
      </c>
      <c r="AS26" s="453">
        <v>45838</v>
      </c>
      <c r="AT26" s="453">
        <f t="shared" ca="1" si="3"/>
        <v>45590</v>
      </c>
      <c r="AU26" s="272">
        <f t="shared" ca="1" si="5"/>
        <v>8.2666666666666675</v>
      </c>
      <c r="AV26" s="272" t="str">
        <f t="shared" si="4"/>
        <v>.</v>
      </c>
    </row>
    <row r="27" spans="1:48" ht="26.25" customHeight="1">
      <c r="A27" s="349"/>
      <c r="B27" s="354">
        <v>17</v>
      </c>
      <c r="C27" s="2"/>
      <c r="D27" s="2"/>
      <c r="E27" s="2"/>
      <c r="F27" s="2"/>
      <c r="G27" s="2"/>
      <c r="H27" s="133"/>
      <c r="I27" s="17" t="s">
        <v>138</v>
      </c>
      <c r="J27" s="17" t="s">
        <v>172</v>
      </c>
      <c r="K27" s="51"/>
      <c r="L27" s="143"/>
      <c r="M27" s="2"/>
      <c r="N27" s="20"/>
      <c r="O27" s="20"/>
      <c r="P27" s="525"/>
      <c r="Q27" s="525"/>
      <c r="R27" s="58" t="s">
        <v>152</v>
      </c>
      <c r="S27" s="20"/>
      <c r="T27" s="59"/>
      <c r="U27" s="59"/>
      <c r="V27" s="59"/>
      <c r="W27" s="59"/>
      <c r="X27" s="63"/>
      <c r="Y27" s="59" t="s">
        <v>152</v>
      </c>
      <c r="Z27" s="54">
        <f t="shared" ca="1" si="2"/>
        <v>0</v>
      </c>
      <c r="AB27" s="272">
        <f t="shared" si="0"/>
        <v>0</v>
      </c>
      <c r="AL27" s="272" t="s">
        <v>287</v>
      </c>
      <c r="AN27" s="272" t="s">
        <v>133</v>
      </c>
      <c r="AP27" s="272">
        <f t="shared" si="1"/>
        <v>0</v>
      </c>
      <c r="AQ27" s="272" t="s">
        <v>317</v>
      </c>
      <c r="AS27" s="453">
        <v>45838</v>
      </c>
      <c r="AT27" s="453">
        <f t="shared" ca="1" si="3"/>
        <v>45590</v>
      </c>
      <c r="AU27" s="272">
        <f t="shared" ca="1" si="5"/>
        <v>8.2666666666666675</v>
      </c>
      <c r="AV27" s="272" t="str">
        <f t="shared" si="4"/>
        <v>.</v>
      </c>
    </row>
    <row r="28" spans="1:48" ht="26.25" customHeight="1">
      <c r="A28" s="349"/>
      <c r="B28" s="354">
        <v>18</v>
      </c>
      <c r="C28" s="2"/>
      <c r="D28" s="2"/>
      <c r="E28" s="2"/>
      <c r="F28" s="2"/>
      <c r="G28" s="2"/>
      <c r="H28" s="133"/>
      <c r="I28" s="17" t="s">
        <v>138</v>
      </c>
      <c r="J28" s="17" t="s">
        <v>172</v>
      </c>
      <c r="K28" s="51"/>
      <c r="L28" s="143"/>
      <c r="M28" s="2"/>
      <c r="N28" s="20"/>
      <c r="O28" s="20"/>
      <c r="P28" s="525"/>
      <c r="Q28" s="525"/>
      <c r="R28" s="58" t="s">
        <v>152</v>
      </c>
      <c r="S28" s="20"/>
      <c r="T28" s="59"/>
      <c r="U28" s="59"/>
      <c r="V28" s="59"/>
      <c r="W28" s="59"/>
      <c r="X28" s="63"/>
      <c r="Y28" s="59" t="s">
        <v>152</v>
      </c>
      <c r="Z28" s="54">
        <f t="shared" ca="1" si="2"/>
        <v>0</v>
      </c>
      <c r="AB28" s="272">
        <f t="shared" si="0"/>
        <v>0</v>
      </c>
      <c r="AL28" s="272" t="s">
        <v>287</v>
      </c>
      <c r="AN28" s="272" t="s">
        <v>133</v>
      </c>
      <c r="AP28" s="272">
        <f t="shared" si="1"/>
        <v>0</v>
      </c>
      <c r="AS28" s="453">
        <v>45838</v>
      </c>
      <c r="AT28" s="453">
        <f t="shared" ca="1" si="3"/>
        <v>45590</v>
      </c>
      <c r="AU28" s="272">
        <f t="shared" ca="1" si="5"/>
        <v>8.2666666666666675</v>
      </c>
      <c r="AV28" s="272" t="str">
        <f t="shared" si="4"/>
        <v>.</v>
      </c>
    </row>
    <row r="29" spans="1:48" ht="26.25" customHeight="1">
      <c r="A29" s="349"/>
      <c r="B29" s="354">
        <v>19</v>
      </c>
      <c r="C29" s="2"/>
      <c r="D29" s="2"/>
      <c r="E29" s="2"/>
      <c r="F29" s="2"/>
      <c r="G29" s="2"/>
      <c r="H29" s="133"/>
      <c r="I29" s="17" t="s">
        <v>138</v>
      </c>
      <c r="J29" s="17" t="s">
        <v>172</v>
      </c>
      <c r="K29" s="51"/>
      <c r="L29" s="143"/>
      <c r="M29" s="2"/>
      <c r="N29" s="20"/>
      <c r="O29" s="20"/>
      <c r="P29" s="525"/>
      <c r="Q29" s="525"/>
      <c r="R29" s="58" t="s">
        <v>152</v>
      </c>
      <c r="S29" s="20"/>
      <c r="T29" s="59"/>
      <c r="U29" s="59"/>
      <c r="V29" s="59"/>
      <c r="W29" s="59"/>
      <c r="X29" s="63"/>
      <c r="Y29" s="59" t="s">
        <v>152</v>
      </c>
      <c r="Z29" s="54">
        <f t="shared" ca="1" si="2"/>
        <v>0</v>
      </c>
      <c r="AB29" s="272">
        <f t="shared" si="0"/>
        <v>0</v>
      </c>
      <c r="AL29" s="272" t="s">
        <v>287</v>
      </c>
      <c r="AN29" s="272" t="s">
        <v>133</v>
      </c>
      <c r="AP29" s="272">
        <f t="shared" si="1"/>
        <v>0</v>
      </c>
      <c r="AR29" s="272">
        <v>0</v>
      </c>
      <c r="AS29" s="453">
        <v>45838</v>
      </c>
      <c r="AT29" s="453">
        <f t="shared" ca="1" si="3"/>
        <v>45590</v>
      </c>
      <c r="AU29" s="272">
        <f t="shared" ca="1" si="5"/>
        <v>8.2666666666666675</v>
      </c>
      <c r="AV29" s="272" t="str">
        <f t="shared" si="4"/>
        <v>.</v>
      </c>
    </row>
    <row r="30" spans="1:48" ht="26.25" customHeight="1">
      <c r="A30" s="349"/>
      <c r="B30" s="354">
        <v>20</v>
      </c>
      <c r="C30" s="2"/>
      <c r="D30" s="2"/>
      <c r="E30" s="2"/>
      <c r="F30" s="2"/>
      <c r="G30" s="2"/>
      <c r="H30" s="133"/>
      <c r="I30" s="17" t="s">
        <v>138</v>
      </c>
      <c r="J30" s="17" t="s">
        <v>172</v>
      </c>
      <c r="K30" s="51"/>
      <c r="L30" s="143"/>
      <c r="M30" s="2"/>
      <c r="N30" s="20"/>
      <c r="O30" s="20"/>
      <c r="P30" s="525"/>
      <c r="Q30" s="525"/>
      <c r="R30" s="58" t="s">
        <v>152</v>
      </c>
      <c r="S30" s="20"/>
      <c r="T30" s="59"/>
      <c r="U30" s="59"/>
      <c r="V30" s="59"/>
      <c r="W30" s="59"/>
      <c r="X30" s="63"/>
      <c r="Y30" s="59" t="s">
        <v>152</v>
      </c>
      <c r="Z30" s="54">
        <f t="shared" ca="1" si="2"/>
        <v>0</v>
      </c>
      <c r="AB30" s="272">
        <f t="shared" si="0"/>
        <v>0</v>
      </c>
      <c r="AL30" s="272" t="s">
        <v>287</v>
      </c>
      <c r="AN30" s="272" t="s">
        <v>133</v>
      </c>
      <c r="AP30" s="272">
        <f t="shared" si="1"/>
        <v>0</v>
      </c>
      <c r="AR30" s="272">
        <v>37.99</v>
      </c>
      <c r="AS30" s="453">
        <v>45838</v>
      </c>
      <c r="AT30" s="453">
        <f t="shared" ca="1" si="3"/>
        <v>45590</v>
      </c>
      <c r="AU30" s="272">
        <f t="shared" ca="1" si="5"/>
        <v>8.2666666666666675</v>
      </c>
      <c r="AV30" s="272" t="str">
        <f t="shared" si="4"/>
        <v>.</v>
      </c>
    </row>
    <row r="31" spans="1:48" ht="26.25" customHeight="1">
      <c r="A31" s="349"/>
      <c r="B31" s="354">
        <v>21</v>
      </c>
      <c r="C31" s="2"/>
      <c r="D31" s="2"/>
      <c r="E31" s="2"/>
      <c r="F31" s="2"/>
      <c r="G31" s="2"/>
      <c r="H31" s="133"/>
      <c r="I31" s="17" t="s">
        <v>138</v>
      </c>
      <c r="J31" s="17" t="s">
        <v>172</v>
      </c>
      <c r="K31" s="51"/>
      <c r="L31" s="143"/>
      <c r="M31" s="2"/>
      <c r="N31" s="20"/>
      <c r="O31" s="20"/>
      <c r="P31" s="525"/>
      <c r="Q31" s="525"/>
      <c r="R31" s="58" t="s">
        <v>152</v>
      </c>
      <c r="S31" s="20"/>
      <c r="T31" s="59"/>
      <c r="U31" s="59"/>
      <c r="V31" s="59"/>
      <c r="W31" s="59"/>
      <c r="X31" s="63"/>
      <c r="Y31" s="59" t="s">
        <v>152</v>
      </c>
      <c r="Z31" s="54">
        <f t="shared" ca="1" si="2"/>
        <v>0</v>
      </c>
      <c r="AB31" s="272">
        <f t="shared" si="0"/>
        <v>0</v>
      </c>
      <c r="AL31" s="272" t="s">
        <v>287</v>
      </c>
      <c r="AN31" s="272" t="s">
        <v>133</v>
      </c>
      <c r="AP31" s="272">
        <f t="shared" si="1"/>
        <v>0</v>
      </c>
      <c r="AS31" s="453">
        <v>45838</v>
      </c>
      <c r="AT31" s="453">
        <f t="shared" ca="1" si="3"/>
        <v>45590</v>
      </c>
      <c r="AU31" s="272">
        <f t="shared" ca="1" si="5"/>
        <v>8.2666666666666675</v>
      </c>
      <c r="AV31" s="272" t="str">
        <f t="shared" si="4"/>
        <v>.</v>
      </c>
    </row>
    <row r="32" spans="1:48" ht="26.25" customHeight="1">
      <c r="A32" s="349"/>
      <c r="B32" s="354">
        <v>22</v>
      </c>
      <c r="C32" s="2"/>
      <c r="D32" s="2"/>
      <c r="E32" s="2"/>
      <c r="F32" s="2"/>
      <c r="G32" s="2"/>
      <c r="H32" s="133"/>
      <c r="I32" s="17" t="s">
        <v>138</v>
      </c>
      <c r="J32" s="17" t="s">
        <v>172</v>
      </c>
      <c r="K32" s="51"/>
      <c r="L32" s="143"/>
      <c r="M32" s="2"/>
      <c r="N32" s="20"/>
      <c r="O32" s="20"/>
      <c r="P32" s="525"/>
      <c r="Q32" s="525"/>
      <c r="R32" s="58" t="s">
        <v>152</v>
      </c>
      <c r="S32" s="20"/>
      <c r="T32" s="59"/>
      <c r="U32" s="59"/>
      <c r="V32" s="59"/>
      <c r="W32" s="59"/>
      <c r="X32" s="63"/>
      <c r="Y32" s="59" t="s">
        <v>152</v>
      </c>
      <c r="Z32" s="54">
        <f t="shared" ca="1" si="2"/>
        <v>0</v>
      </c>
      <c r="AB32" s="272">
        <f t="shared" si="0"/>
        <v>0</v>
      </c>
      <c r="AL32" s="272" t="s">
        <v>287</v>
      </c>
      <c r="AN32" s="272" t="s">
        <v>133</v>
      </c>
      <c r="AP32" s="272">
        <f t="shared" si="1"/>
        <v>0</v>
      </c>
      <c r="AS32" s="453">
        <v>45838</v>
      </c>
      <c r="AT32" s="453">
        <f t="shared" ca="1" si="3"/>
        <v>45590</v>
      </c>
      <c r="AU32" s="272">
        <f t="shared" ca="1" si="5"/>
        <v>8.2666666666666675</v>
      </c>
      <c r="AV32" s="272" t="str">
        <f t="shared" si="4"/>
        <v>.</v>
      </c>
    </row>
    <row r="33" spans="1:48" ht="26.25" customHeight="1">
      <c r="A33" s="349"/>
      <c r="B33" s="354">
        <v>23</v>
      </c>
      <c r="C33" s="2"/>
      <c r="D33" s="2"/>
      <c r="E33" s="2"/>
      <c r="F33" s="2"/>
      <c r="G33" s="2"/>
      <c r="H33" s="133"/>
      <c r="I33" s="17" t="s">
        <v>138</v>
      </c>
      <c r="J33" s="17" t="s">
        <v>172</v>
      </c>
      <c r="K33" s="51"/>
      <c r="L33" s="143"/>
      <c r="M33" s="2"/>
      <c r="N33" s="20"/>
      <c r="O33" s="20"/>
      <c r="P33" s="525"/>
      <c r="Q33" s="525"/>
      <c r="R33" s="58" t="s">
        <v>152</v>
      </c>
      <c r="S33" s="20"/>
      <c r="T33" s="59"/>
      <c r="U33" s="59"/>
      <c r="V33" s="59"/>
      <c r="W33" s="59"/>
      <c r="X33" s="63"/>
      <c r="Y33" s="59" t="s">
        <v>152</v>
      </c>
      <c r="Z33" s="54">
        <f t="shared" ca="1" si="2"/>
        <v>0</v>
      </c>
      <c r="AB33" s="272">
        <f t="shared" si="0"/>
        <v>0</v>
      </c>
      <c r="AL33" s="272" t="s">
        <v>287</v>
      </c>
      <c r="AN33" s="272" t="s">
        <v>133</v>
      </c>
      <c r="AP33" s="272">
        <f t="shared" si="1"/>
        <v>0</v>
      </c>
      <c r="AS33" s="453">
        <v>45838</v>
      </c>
      <c r="AT33" s="453">
        <f t="shared" ca="1" si="3"/>
        <v>45590</v>
      </c>
      <c r="AU33" s="272">
        <f t="shared" ca="1" si="5"/>
        <v>8.2666666666666675</v>
      </c>
      <c r="AV33" s="272" t="str">
        <f t="shared" si="4"/>
        <v>.</v>
      </c>
    </row>
    <row r="34" spans="1:48" ht="26.25" customHeight="1">
      <c r="A34" s="349"/>
      <c r="B34" s="354">
        <v>24</v>
      </c>
      <c r="C34" s="2"/>
      <c r="D34" s="2"/>
      <c r="E34" s="2"/>
      <c r="F34" s="2"/>
      <c r="G34" s="2"/>
      <c r="H34" s="133"/>
      <c r="I34" s="17" t="s">
        <v>138</v>
      </c>
      <c r="J34" s="17" t="s">
        <v>172</v>
      </c>
      <c r="K34" s="51"/>
      <c r="L34" s="143"/>
      <c r="M34" s="2"/>
      <c r="N34" s="20"/>
      <c r="O34" s="20"/>
      <c r="P34" s="525"/>
      <c r="Q34" s="525"/>
      <c r="R34" s="58" t="s">
        <v>152</v>
      </c>
      <c r="S34" s="20"/>
      <c r="T34" s="59"/>
      <c r="U34" s="59"/>
      <c r="V34" s="59"/>
      <c r="W34" s="59"/>
      <c r="X34" s="63"/>
      <c r="Y34" s="59" t="s">
        <v>152</v>
      </c>
      <c r="Z34" s="54">
        <f t="shared" ca="1" si="2"/>
        <v>0</v>
      </c>
      <c r="AB34" s="272">
        <f t="shared" si="0"/>
        <v>0</v>
      </c>
      <c r="AL34" s="272" t="s">
        <v>287</v>
      </c>
      <c r="AN34" s="272" t="s">
        <v>133</v>
      </c>
      <c r="AP34" s="272">
        <f t="shared" si="1"/>
        <v>0</v>
      </c>
      <c r="AS34" s="453">
        <v>45838</v>
      </c>
      <c r="AT34" s="453">
        <f t="shared" ca="1" si="3"/>
        <v>45590</v>
      </c>
      <c r="AU34" s="272">
        <f t="shared" ca="1" si="5"/>
        <v>8.2666666666666675</v>
      </c>
      <c r="AV34" s="272" t="str">
        <f t="shared" si="4"/>
        <v>.</v>
      </c>
    </row>
    <row r="35" spans="1:48" ht="26.25" customHeight="1">
      <c r="A35" s="349"/>
      <c r="B35" s="354">
        <v>25</v>
      </c>
      <c r="C35" s="2"/>
      <c r="D35" s="2"/>
      <c r="E35" s="2"/>
      <c r="F35" s="2"/>
      <c r="G35" s="2"/>
      <c r="H35" s="133"/>
      <c r="I35" s="17" t="s">
        <v>138</v>
      </c>
      <c r="J35" s="17" t="s">
        <v>172</v>
      </c>
      <c r="K35" s="51"/>
      <c r="L35" s="143"/>
      <c r="M35" s="2"/>
      <c r="N35" s="20"/>
      <c r="O35" s="20"/>
      <c r="P35" s="525"/>
      <c r="Q35" s="525"/>
      <c r="R35" s="58" t="s">
        <v>152</v>
      </c>
      <c r="S35" s="20"/>
      <c r="T35" s="59"/>
      <c r="U35" s="59"/>
      <c r="V35" s="59"/>
      <c r="W35" s="59"/>
      <c r="X35" s="63"/>
      <c r="Y35" s="59" t="s">
        <v>152</v>
      </c>
      <c r="Z35" s="54">
        <f t="shared" ca="1" si="2"/>
        <v>0</v>
      </c>
      <c r="AB35" s="272">
        <f t="shared" si="0"/>
        <v>0</v>
      </c>
      <c r="AL35" s="272" t="s">
        <v>287</v>
      </c>
      <c r="AN35" s="272" t="s">
        <v>133</v>
      </c>
      <c r="AP35" s="272">
        <f t="shared" si="1"/>
        <v>0</v>
      </c>
      <c r="AS35" s="453">
        <v>45838</v>
      </c>
      <c r="AT35" s="453">
        <f t="shared" ca="1" si="3"/>
        <v>45590</v>
      </c>
      <c r="AU35" s="272">
        <f t="shared" ca="1" si="5"/>
        <v>8.2666666666666675</v>
      </c>
      <c r="AV35" s="272" t="str">
        <f t="shared" si="4"/>
        <v>.</v>
      </c>
    </row>
    <row r="36" spans="1:48" ht="26.25" customHeight="1">
      <c r="A36" s="349"/>
      <c r="B36" s="354">
        <v>26</v>
      </c>
      <c r="C36" s="2"/>
      <c r="D36" s="2"/>
      <c r="E36" s="2"/>
      <c r="F36" s="2"/>
      <c r="G36" s="2"/>
      <c r="H36" s="133"/>
      <c r="I36" s="17" t="s">
        <v>138</v>
      </c>
      <c r="J36" s="17" t="s">
        <v>172</v>
      </c>
      <c r="K36" s="51"/>
      <c r="L36" s="143"/>
      <c r="M36" s="2"/>
      <c r="N36" s="20"/>
      <c r="O36" s="20"/>
      <c r="P36" s="525"/>
      <c r="Q36" s="525"/>
      <c r="R36" s="58" t="s">
        <v>152</v>
      </c>
      <c r="S36" s="20"/>
      <c r="T36" s="59"/>
      <c r="U36" s="59"/>
      <c r="V36" s="59"/>
      <c r="W36" s="59"/>
      <c r="X36" s="63"/>
      <c r="Y36" s="59" t="s">
        <v>152</v>
      </c>
      <c r="Z36" s="54">
        <f t="shared" ca="1" si="2"/>
        <v>0</v>
      </c>
      <c r="AB36" s="272">
        <f t="shared" si="0"/>
        <v>0</v>
      </c>
      <c r="AL36" s="272" t="s">
        <v>287</v>
      </c>
      <c r="AN36" s="272" t="s">
        <v>133</v>
      </c>
      <c r="AP36" s="272">
        <f t="shared" si="1"/>
        <v>0</v>
      </c>
      <c r="AS36" s="453">
        <v>45838</v>
      </c>
      <c r="AT36" s="453">
        <f t="shared" ca="1" si="3"/>
        <v>45590</v>
      </c>
      <c r="AU36" s="272">
        <f t="shared" ca="1" si="5"/>
        <v>8.2666666666666675</v>
      </c>
      <c r="AV36" s="272" t="str">
        <f t="shared" si="4"/>
        <v>.</v>
      </c>
    </row>
    <row r="37" spans="1:48" ht="26.25" customHeight="1">
      <c r="A37" s="349"/>
      <c r="B37" s="354">
        <v>27</v>
      </c>
      <c r="C37" s="2"/>
      <c r="D37" s="2"/>
      <c r="E37" s="2"/>
      <c r="F37" s="2"/>
      <c r="G37" s="2"/>
      <c r="H37" s="133"/>
      <c r="I37" s="17" t="s">
        <v>138</v>
      </c>
      <c r="J37" s="17" t="s">
        <v>172</v>
      </c>
      <c r="K37" s="51"/>
      <c r="L37" s="143"/>
      <c r="M37" s="2"/>
      <c r="N37" s="20"/>
      <c r="O37" s="20"/>
      <c r="P37" s="525"/>
      <c r="Q37" s="525"/>
      <c r="R37" s="58" t="s">
        <v>152</v>
      </c>
      <c r="S37" s="20"/>
      <c r="T37" s="59"/>
      <c r="U37" s="59"/>
      <c r="V37" s="59"/>
      <c r="W37" s="59"/>
      <c r="X37" s="63"/>
      <c r="Y37" s="59" t="s">
        <v>152</v>
      </c>
      <c r="Z37" s="54">
        <f t="shared" ca="1" si="2"/>
        <v>0</v>
      </c>
      <c r="AB37" s="272">
        <f t="shared" si="0"/>
        <v>0</v>
      </c>
      <c r="AL37" s="272" t="s">
        <v>287</v>
      </c>
      <c r="AN37" s="272" t="s">
        <v>133</v>
      </c>
      <c r="AP37" s="272">
        <f t="shared" si="1"/>
        <v>0</v>
      </c>
      <c r="AS37" s="453">
        <v>45838</v>
      </c>
      <c r="AT37" s="453">
        <f t="shared" ca="1" si="3"/>
        <v>45590</v>
      </c>
      <c r="AU37" s="272">
        <f t="shared" ca="1" si="5"/>
        <v>8.2666666666666675</v>
      </c>
      <c r="AV37" s="272" t="str">
        <f t="shared" si="4"/>
        <v>.</v>
      </c>
    </row>
    <row r="38" spans="1:48" ht="26.25" customHeight="1">
      <c r="A38" s="349"/>
      <c r="B38" s="354">
        <v>28</v>
      </c>
      <c r="C38" s="2"/>
      <c r="D38" s="2"/>
      <c r="E38" s="2"/>
      <c r="F38" s="2"/>
      <c r="G38" s="2"/>
      <c r="H38" s="133"/>
      <c r="I38" s="17" t="s">
        <v>138</v>
      </c>
      <c r="J38" s="17" t="s">
        <v>172</v>
      </c>
      <c r="K38" s="51"/>
      <c r="L38" s="143"/>
      <c r="M38" s="2"/>
      <c r="N38" s="20"/>
      <c r="O38" s="20"/>
      <c r="P38" s="525"/>
      <c r="Q38" s="525"/>
      <c r="R38" s="58" t="s">
        <v>152</v>
      </c>
      <c r="S38" s="20"/>
      <c r="T38" s="59"/>
      <c r="U38" s="59"/>
      <c r="V38" s="59"/>
      <c r="W38" s="59"/>
      <c r="X38" s="63"/>
      <c r="Y38" s="59" t="s">
        <v>152</v>
      </c>
      <c r="Z38" s="54">
        <f t="shared" ca="1" si="2"/>
        <v>0</v>
      </c>
      <c r="AB38" s="272">
        <f t="shared" si="0"/>
        <v>0</v>
      </c>
      <c r="AL38" s="272" t="s">
        <v>287</v>
      </c>
      <c r="AN38" s="272" t="s">
        <v>133</v>
      </c>
      <c r="AP38" s="272">
        <f t="shared" si="1"/>
        <v>0</v>
      </c>
      <c r="AS38" s="453">
        <v>45838</v>
      </c>
      <c r="AT38" s="453">
        <f t="shared" ca="1" si="3"/>
        <v>45590</v>
      </c>
      <c r="AU38" s="272">
        <f t="shared" ca="1" si="5"/>
        <v>8.2666666666666675</v>
      </c>
      <c r="AV38" s="272" t="str">
        <f t="shared" si="4"/>
        <v>.</v>
      </c>
    </row>
    <row r="39" spans="1:48" ht="26.25" customHeight="1">
      <c r="A39" s="349"/>
      <c r="B39" s="354">
        <v>29</v>
      </c>
      <c r="C39" s="2"/>
      <c r="D39" s="2"/>
      <c r="E39" s="2"/>
      <c r="F39" s="2"/>
      <c r="G39" s="2"/>
      <c r="H39" s="133"/>
      <c r="I39" s="17" t="s">
        <v>138</v>
      </c>
      <c r="J39" s="17" t="s">
        <v>172</v>
      </c>
      <c r="K39" s="51"/>
      <c r="L39" s="143"/>
      <c r="M39" s="2"/>
      <c r="N39" s="20"/>
      <c r="O39" s="20"/>
      <c r="P39" s="525"/>
      <c r="Q39" s="525"/>
      <c r="R39" s="58" t="s">
        <v>152</v>
      </c>
      <c r="S39" s="20"/>
      <c r="T39" s="59"/>
      <c r="U39" s="59"/>
      <c r="V39" s="59"/>
      <c r="W39" s="59"/>
      <c r="X39" s="63"/>
      <c r="Y39" s="59" t="s">
        <v>152</v>
      </c>
      <c r="Z39" s="54">
        <f t="shared" ca="1" si="2"/>
        <v>0</v>
      </c>
      <c r="AB39" s="272">
        <f t="shared" si="0"/>
        <v>0</v>
      </c>
      <c r="AL39" s="272" t="s">
        <v>287</v>
      </c>
      <c r="AN39" s="272" t="s">
        <v>133</v>
      </c>
      <c r="AP39" s="272">
        <f t="shared" si="1"/>
        <v>0</v>
      </c>
      <c r="AS39" s="453">
        <v>45838</v>
      </c>
      <c r="AT39" s="453">
        <f t="shared" ca="1" si="3"/>
        <v>45590</v>
      </c>
      <c r="AU39" s="272">
        <f t="shared" ca="1" si="5"/>
        <v>8.2666666666666675</v>
      </c>
      <c r="AV39" s="272" t="str">
        <f t="shared" si="4"/>
        <v>.</v>
      </c>
    </row>
    <row r="40" spans="1:48" ht="26.25" customHeight="1">
      <c r="A40" s="349"/>
      <c r="B40" s="354">
        <v>30</v>
      </c>
      <c r="C40" s="2"/>
      <c r="D40" s="2"/>
      <c r="E40" s="2"/>
      <c r="F40" s="2"/>
      <c r="G40" s="2"/>
      <c r="H40" s="133"/>
      <c r="I40" s="17" t="s">
        <v>138</v>
      </c>
      <c r="J40" s="17" t="s">
        <v>172</v>
      </c>
      <c r="K40" s="51"/>
      <c r="L40" s="143"/>
      <c r="M40" s="2"/>
      <c r="N40" s="20"/>
      <c r="O40" s="20"/>
      <c r="P40" s="525"/>
      <c r="Q40" s="525"/>
      <c r="R40" s="58" t="s">
        <v>152</v>
      </c>
      <c r="S40" s="20"/>
      <c r="T40" s="59"/>
      <c r="U40" s="59"/>
      <c r="V40" s="59"/>
      <c r="W40" s="59"/>
      <c r="X40" s="63"/>
      <c r="Y40" s="59" t="s">
        <v>152</v>
      </c>
      <c r="Z40" s="54">
        <f t="shared" ca="1" si="2"/>
        <v>0</v>
      </c>
      <c r="AB40" s="272">
        <f t="shared" si="0"/>
        <v>0</v>
      </c>
      <c r="AL40" s="272" t="s">
        <v>287</v>
      </c>
      <c r="AN40" s="272" t="s">
        <v>133</v>
      </c>
      <c r="AP40" s="272">
        <f t="shared" si="1"/>
        <v>0</v>
      </c>
      <c r="AS40" s="453">
        <v>45838</v>
      </c>
      <c r="AT40" s="453">
        <f t="shared" ca="1" si="3"/>
        <v>45590</v>
      </c>
      <c r="AU40" s="272">
        <f t="shared" ca="1" si="5"/>
        <v>8.2666666666666675</v>
      </c>
      <c r="AV40" s="272" t="str">
        <f t="shared" si="4"/>
        <v>.</v>
      </c>
    </row>
    <row r="41" spans="1:48" ht="26.25" customHeight="1">
      <c r="A41" s="349"/>
      <c r="B41" s="354">
        <v>31</v>
      </c>
      <c r="C41" s="2"/>
      <c r="D41" s="2"/>
      <c r="E41" s="2"/>
      <c r="F41" s="2"/>
      <c r="G41" s="2"/>
      <c r="H41" s="133"/>
      <c r="I41" s="17" t="s">
        <v>138</v>
      </c>
      <c r="J41" s="17" t="s">
        <v>172</v>
      </c>
      <c r="K41" s="51"/>
      <c r="L41" s="143"/>
      <c r="M41" s="2"/>
      <c r="N41" s="20"/>
      <c r="O41" s="20"/>
      <c r="P41" s="525"/>
      <c r="Q41" s="525"/>
      <c r="R41" s="58" t="s">
        <v>152</v>
      </c>
      <c r="S41" s="20"/>
      <c r="T41" s="59"/>
      <c r="U41" s="59"/>
      <c r="V41" s="59"/>
      <c r="W41" s="59"/>
      <c r="X41" s="63"/>
      <c r="Y41" s="59" t="s">
        <v>152</v>
      </c>
      <c r="Z41" s="54">
        <f t="shared" ca="1" si="2"/>
        <v>0</v>
      </c>
      <c r="AB41" s="272">
        <f t="shared" si="0"/>
        <v>0</v>
      </c>
      <c r="AL41" s="272" t="s">
        <v>287</v>
      </c>
      <c r="AN41" s="272" t="s">
        <v>133</v>
      </c>
      <c r="AP41" s="272">
        <f t="shared" si="1"/>
        <v>0</v>
      </c>
      <c r="AQ41" s="272" t="s">
        <v>340</v>
      </c>
      <c r="AS41" s="453">
        <v>45838</v>
      </c>
      <c r="AT41" s="453">
        <f t="shared" ca="1" si="3"/>
        <v>45590</v>
      </c>
      <c r="AU41" s="272">
        <f t="shared" ca="1" si="5"/>
        <v>8.2666666666666675</v>
      </c>
      <c r="AV41" s="272" t="str">
        <f t="shared" si="4"/>
        <v>.</v>
      </c>
    </row>
    <row r="42" spans="1:48" ht="26.25" customHeight="1">
      <c r="A42" s="349"/>
      <c r="B42" s="354">
        <v>32</v>
      </c>
      <c r="C42" s="2"/>
      <c r="D42" s="2"/>
      <c r="E42" s="2"/>
      <c r="F42" s="2"/>
      <c r="G42" s="2"/>
      <c r="H42" s="133"/>
      <c r="I42" s="17" t="s">
        <v>138</v>
      </c>
      <c r="J42" s="17" t="s">
        <v>172</v>
      </c>
      <c r="K42" s="51"/>
      <c r="L42" s="143"/>
      <c r="M42" s="2"/>
      <c r="N42" s="20"/>
      <c r="O42" s="20"/>
      <c r="P42" s="525"/>
      <c r="Q42" s="525"/>
      <c r="R42" s="58" t="s">
        <v>152</v>
      </c>
      <c r="S42" s="20"/>
      <c r="T42" s="59"/>
      <c r="U42" s="59"/>
      <c r="V42" s="59"/>
      <c r="W42" s="59"/>
      <c r="X42" s="63"/>
      <c r="Y42" s="59" t="s">
        <v>152</v>
      </c>
      <c r="Z42" s="54">
        <f t="shared" ca="1" si="2"/>
        <v>0</v>
      </c>
      <c r="AB42" s="272">
        <f t="shared" si="0"/>
        <v>0</v>
      </c>
      <c r="AL42" s="272" t="s">
        <v>287</v>
      </c>
      <c r="AN42" s="272" t="s">
        <v>133</v>
      </c>
      <c r="AP42" s="272">
        <f t="shared" si="1"/>
        <v>0</v>
      </c>
      <c r="AQ42" s="272" t="s">
        <v>351</v>
      </c>
      <c r="AS42" s="453">
        <v>45838</v>
      </c>
      <c r="AT42" s="453">
        <f t="shared" ca="1" si="3"/>
        <v>45590</v>
      </c>
      <c r="AU42" s="272">
        <f t="shared" ca="1" si="5"/>
        <v>8.2666666666666675</v>
      </c>
      <c r="AV42" s="272" t="str">
        <f t="shared" si="4"/>
        <v>.</v>
      </c>
    </row>
    <row r="43" spans="1:48" ht="26.25" customHeight="1">
      <c r="A43" s="349"/>
      <c r="B43" s="354">
        <v>33</v>
      </c>
      <c r="C43" s="2"/>
      <c r="D43" s="2"/>
      <c r="E43" s="2"/>
      <c r="F43" s="2"/>
      <c r="G43" s="2"/>
      <c r="H43" s="133"/>
      <c r="I43" s="17" t="s">
        <v>138</v>
      </c>
      <c r="J43" s="17" t="s">
        <v>172</v>
      </c>
      <c r="K43" s="51"/>
      <c r="L43" s="143"/>
      <c r="M43" s="2"/>
      <c r="N43" s="20"/>
      <c r="O43" s="20"/>
      <c r="P43" s="525"/>
      <c r="Q43" s="525"/>
      <c r="R43" s="58" t="s">
        <v>152</v>
      </c>
      <c r="S43" s="20"/>
      <c r="T43" s="59"/>
      <c r="U43" s="59"/>
      <c r="V43" s="59"/>
      <c r="W43" s="59"/>
      <c r="X43" s="63"/>
      <c r="Y43" s="59" t="s">
        <v>152</v>
      </c>
      <c r="Z43" s="54">
        <f t="shared" ca="1" si="2"/>
        <v>0</v>
      </c>
      <c r="AB43" s="272">
        <f t="shared" si="0"/>
        <v>0</v>
      </c>
      <c r="AL43" s="272" t="s">
        <v>287</v>
      </c>
      <c r="AN43" s="272" t="s">
        <v>133</v>
      </c>
      <c r="AP43" s="272">
        <f t="shared" ref="AP43:AP60" si="6">VLOOKUP(H43,$AQ$11:$AR$30,2,FALSE)</f>
        <v>0</v>
      </c>
      <c r="AQ43" s="272" t="s">
        <v>352</v>
      </c>
      <c r="AS43" s="453">
        <v>45838</v>
      </c>
      <c r="AT43" s="453">
        <f t="shared" ca="1" si="3"/>
        <v>45590</v>
      </c>
      <c r="AU43" s="272">
        <f t="shared" ca="1" si="5"/>
        <v>8.2666666666666675</v>
      </c>
      <c r="AV43" s="272" t="str">
        <f t="shared" si="4"/>
        <v>.</v>
      </c>
    </row>
    <row r="44" spans="1:48" ht="26.25" customHeight="1">
      <c r="A44" s="349"/>
      <c r="B44" s="354">
        <v>34</v>
      </c>
      <c r="C44" s="2"/>
      <c r="D44" s="2"/>
      <c r="E44" s="2"/>
      <c r="F44" s="2"/>
      <c r="G44" s="2"/>
      <c r="H44" s="133"/>
      <c r="I44" s="17" t="s">
        <v>138</v>
      </c>
      <c r="J44" s="17" t="s">
        <v>172</v>
      </c>
      <c r="K44" s="51"/>
      <c r="L44" s="143"/>
      <c r="M44" s="2"/>
      <c r="N44" s="20"/>
      <c r="O44" s="20"/>
      <c r="P44" s="525"/>
      <c r="Q44" s="525"/>
      <c r="R44" s="58" t="s">
        <v>152</v>
      </c>
      <c r="S44" s="20"/>
      <c r="T44" s="59"/>
      <c r="U44" s="59"/>
      <c r="V44" s="59"/>
      <c r="W44" s="59"/>
      <c r="X44" s="63"/>
      <c r="Y44" s="59" t="s">
        <v>152</v>
      </c>
      <c r="Z44" s="54">
        <f t="shared" ca="1" si="2"/>
        <v>0</v>
      </c>
      <c r="AB44" s="272">
        <f t="shared" si="0"/>
        <v>0</v>
      </c>
      <c r="AL44" s="272" t="s">
        <v>287</v>
      </c>
      <c r="AN44" s="272" t="s">
        <v>133</v>
      </c>
      <c r="AP44" s="272">
        <f t="shared" si="6"/>
        <v>0</v>
      </c>
      <c r="AS44" s="453">
        <v>45838</v>
      </c>
      <c r="AT44" s="453">
        <f t="shared" ca="1" si="3"/>
        <v>45590</v>
      </c>
      <c r="AU44" s="272">
        <f t="shared" ca="1" si="5"/>
        <v>8.2666666666666675</v>
      </c>
      <c r="AV44" s="272" t="str">
        <f t="shared" si="4"/>
        <v>.</v>
      </c>
    </row>
    <row r="45" spans="1:48" ht="26.25" customHeight="1">
      <c r="A45" s="349"/>
      <c r="B45" s="354">
        <v>35</v>
      </c>
      <c r="C45" s="2"/>
      <c r="D45" s="2"/>
      <c r="E45" s="2"/>
      <c r="F45" s="2"/>
      <c r="G45" s="2"/>
      <c r="H45" s="133"/>
      <c r="I45" s="17" t="s">
        <v>138</v>
      </c>
      <c r="J45" s="17" t="s">
        <v>172</v>
      </c>
      <c r="K45" s="51"/>
      <c r="L45" s="143"/>
      <c r="M45" s="2"/>
      <c r="N45" s="20"/>
      <c r="O45" s="20"/>
      <c r="P45" s="525"/>
      <c r="Q45" s="525"/>
      <c r="R45" s="58" t="s">
        <v>152</v>
      </c>
      <c r="S45" s="20"/>
      <c r="T45" s="59"/>
      <c r="U45" s="59"/>
      <c r="V45" s="59"/>
      <c r="W45" s="59"/>
      <c r="X45" s="63"/>
      <c r="Y45" s="59" t="s">
        <v>152</v>
      </c>
      <c r="Z45" s="54">
        <f t="shared" ca="1" si="2"/>
        <v>0</v>
      </c>
      <c r="AB45" s="272">
        <f t="shared" si="0"/>
        <v>0</v>
      </c>
      <c r="AL45" s="272" t="s">
        <v>287</v>
      </c>
      <c r="AN45" s="272" t="s">
        <v>133</v>
      </c>
      <c r="AP45" s="272">
        <f t="shared" si="6"/>
        <v>0</v>
      </c>
      <c r="AS45" s="453">
        <v>45838</v>
      </c>
      <c r="AT45" s="453">
        <f t="shared" ca="1" si="3"/>
        <v>45590</v>
      </c>
      <c r="AU45" s="272">
        <f t="shared" ca="1" si="5"/>
        <v>8.2666666666666675</v>
      </c>
      <c r="AV45" s="272" t="str">
        <f t="shared" si="4"/>
        <v>.</v>
      </c>
    </row>
    <row r="46" spans="1:48" ht="26.25" customHeight="1">
      <c r="A46" s="349"/>
      <c r="B46" s="354">
        <v>36</v>
      </c>
      <c r="C46" s="2"/>
      <c r="D46" s="2"/>
      <c r="E46" s="2"/>
      <c r="F46" s="2"/>
      <c r="G46" s="2"/>
      <c r="H46" s="133"/>
      <c r="I46" s="17" t="s">
        <v>138</v>
      </c>
      <c r="J46" s="17" t="s">
        <v>172</v>
      </c>
      <c r="K46" s="51"/>
      <c r="L46" s="143"/>
      <c r="M46" s="2"/>
      <c r="N46" s="20"/>
      <c r="O46" s="20"/>
      <c r="P46" s="525"/>
      <c r="Q46" s="525"/>
      <c r="R46" s="58" t="s">
        <v>152</v>
      </c>
      <c r="S46" s="20"/>
      <c r="T46" s="59"/>
      <c r="U46" s="59"/>
      <c r="V46" s="59"/>
      <c r="W46" s="59"/>
      <c r="X46" s="63"/>
      <c r="Y46" s="59" t="s">
        <v>152</v>
      </c>
      <c r="Z46" s="54">
        <f t="shared" ca="1" si="2"/>
        <v>0</v>
      </c>
      <c r="AB46" s="272">
        <f t="shared" si="0"/>
        <v>0</v>
      </c>
      <c r="AL46" s="272" t="s">
        <v>287</v>
      </c>
      <c r="AN46" s="272" t="s">
        <v>133</v>
      </c>
      <c r="AP46" s="272">
        <f t="shared" si="6"/>
        <v>0</v>
      </c>
      <c r="AS46" s="453">
        <v>45838</v>
      </c>
      <c r="AT46" s="453">
        <f t="shared" ca="1" si="3"/>
        <v>45590</v>
      </c>
      <c r="AU46" s="272">
        <f t="shared" ca="1" si="5"/>
        <v>8.2666666666666675</v>
      </c>
      <c r="AV46" s="272" t="str">
        <f t="shared" si="4"/>
        <v>.</v>
      </c>
    </row>
    <row r="47" spans="1:48" ht="26.25" customHeight="1">
      <c r="A47" s="349"/>
      <c r="B47" s="354">
        <v>37</v>
      </c>
      <c r="C47" s="2"/>
      <c r="D47" s="2"/>
      <c r="E47" s="2"/>
      <c r="F47" s="2"/>
      <c r="G47" s="2"/>
      <c r="H47" s="133"/>
      <c r="I47" s="17" t="s">
        <v>138</v>
      </c>
      <c r="J47" s="17" t="s">
        <v>172</v>
      </c>
      <c r="K47" s="51"/>
      <c r="L47" s="143"/>
      <c r="M47" s="2"/>
      <c r="N47" s="20"/>
      <c r="O47" s="20"/>
      <c r="P47" s="525"/>
      <c r="Q47" s="525"/>
      <c r="R47" s="58" t="s">
        <v>152</v>
      </c>
      <c r="S47" s="20"/>
      <c r="T47" s="59"/>
      <c r="U47" s="59"/>
      <c r="V47" s="59"/>
      <c r="W47" s="59"/>
      <c r="X47" s="63"/>
      <c r="Y47" s="59" t="s">
        <v>152</v>
      </c>
      <c r="Z47" s="54">
        <f t="shared" ca="1" si="2"/>
        <v>0</v>
      </c>
      <c r="AB47" s="272">
        <f t="shared" si="0"/>
        <v>0</v>
      </c>
      <c r="AL47" s="272" t="s">
        <v>287</v>
      </c>
      <c r="AN47" s="272" t="s">
        <v>133</v>
      </c>
      <c r="AP47" s="272">
        <f t="shared" si="6"/>
        <v>0</v>
      </c>
      <c r="AS47" s="453">
        <v>45838</v>
      </c>
      <c r="AT47" s="453">
        <f t="shared" ca="1" si="3"/>
        <v>45590</v>
      </c>
      <c r="AU47" s="272">
        <f t="shared" ca="1" si="5"/>
        <v>8.2666666666666675</v>
      </c>
      <c r="AV47" s="272" t="str">
        <f t="shared" si="4"/>
        <v>.</v>
      </c>
    </row>
    <row r="48" spans="1:48" ht="26.25" customHeight="1">
      <c r="A48" s="349"/>
      <c r="B48" s="354">
        <v>38</v>
      </c>
      <c r="C48" s="2"/>
      <c r="D48" s="2"/>
      <c r="E48" s="2"/>
      <c r="F48" s="2"/>
      <c r="G48" s="2"/>
      <c r="H48" s="133"/>
      <c r="I48" s="17" t="s">
        <v>138</v>
      </c>
      <c r="J48" s="17" t="s">
        <v>172</v>
      </c>
      <c r="K48" s="51"/>
      <c r="L48" s="143"/>
      <c r="M48" s="2"/>
      <c r="N48" s="20"/>
      <c r="O48" s="20"/>
      <c r="P48" s="525"/>
      <c r="Q48" s="525"/>
      <c r="R48" s="58" t="s">
        <v>152</v>
      </c>
      <c r="S48" s="20"/>
      <c r="T48" s="59"/>
      <c r="U48" s="59"/>
      <c r="V48" s="59"/>
      <c r="W48" s="59"/>
      <c r="X48" s="63"/>
      <c r="Y48" s="59" t="s">
        <v>152</v>
      </c>
      <c r="Z48" s="54">
        <f t="shared" ca="1" si="2"/>
        <v>0</v>
      </c>
      <c r="AB48" s="272">
        <f t="shared" si="0"/>
        <v>0</v>
      </c>
      <c r="AL48" s="272" t="s">
        <v>287</v>
      </c>
      <c r="AN48" s="272" t="s">
        <v>133</v>
      </c>
      <c r="AP48" s="272">
        <f t="shared" si="6"/>
        <v>0</v>
      </c>
      <c r="AS48" s="453">
        <v>45838</v>
      </c>
      <c r="AT48" s="453">
        <f t="shared" ca="1" si="3"/>
        <v>45590</v>
      </c>
      <c r="AU48" s="272">
        <f t="shared" ca="1" si="5"/>
        <v>8.2666666666666675</v>
      </c>
      <c r="AV48" s="272" t="str">
        <f t="shared" si="4"/>
        <v>.</v>
      </c>
    </row>
    <row r="49" spans="1:48" ht="26.25" customHeight="1">
      <c r="A49" s="349"/>
      <c r="B49" s="354">
        <v>39</v>
      </c>
      <c r="C49" s="2"/>
      <c r="D49" s="2"/>
      <c r="E49" s="2"/>
      <c r="F49" s="2"/>
      <c r="G49" s="2"/>
      <c r="H49" s="133"/>
      <c r="I49" s="17" t="s">
        <v>138</v>
      </c>
      <c r="J49" s="17" t="s">
        <v>172</v>
      </c>
      <c r="K49" s="51"/>
      <c r="L49" s="143"/>
      <c r="M49" s="2"/>
      <c r="N49" s="20"/>
      <c r="O49" s="20"/>
      <c r="P49" s="525"/>
      <c r="Q49" s="525"/>
      <c r="R49" s="58" t="s">
        <v>152</v>
      </c>
      <c r="S49" s="20"/>
      <c r="T49" s="59"/>
      <c r="U49" s="59"/>
      <c r="V49" s="59"/>
      <c r="W49" s="59"/>
      <c r="X49" s="63"/>
      <c r="Y49" s="59" t="s">
        <v>152</v>
      </c>
      <c r="Z49" s="54">
        <f t="shared" ca="1" si="2"/>
        <v>0</v>
      </c>
      <c r="AB49" s="272">
        <f t="shared" si="0"/>
        <v>0</v>
      </c>
      <c r="AL49" s="272" t="s">
        <v>287</v>
      </c>
      <c r="AN49" s="272" t="s">
        <v>133</v>
      </c>
      <c r="AP49" s="272">
        <f t="shared" si="6"/>
        <v>0</v>
      </c>
      <c r="AS49" s="453">
        <v>45838</v>
      </c>
      <c r="AT49" s="453">
        <f t="shared" ca="1" si="3"/>
        <v>45590</v>
      </c>
      <c r="AU49" s="272">
        <f t="shared" ca="1" si="5"/>
        <v>8.2666666666666675</v>
      </c>
      <c r="AV49" s="272" t="str">
        <f t="shared" si="4"/>
        <v>.</v>
      </c>
    </row>
    <row r="50" spans="1:48" ht="26.25" customHeight="1">
      <c r="A50" s="349"/>
      <c r="B50" s="354">
        <v>40</v>
      </c>
      <c r="C50" s="2"/>
      <c r="D50" s="2"/>
      <c r="E50" s="2"/>
      <c r="F50" s="2"/>
      <c r="G50" s="2"/>
      <c r="H50" s="133"/>
      <c r="I50" s="17" t="s">
        <v>138</v>
      </c>
      <c r="J50" s="17" t="s">
        <v>172</v>
      </c>
      <c r="K50" s="51"/>
      <c r="L50" s="143"/>
      <c r="M50" s="2"/>
      <c r="N50" s="20"/>
      <c r="O50" s="20"/>
      <c r="P50" s="525"/>
      <c r="Q50" s="525"/>
      <c r="R50" s="58" t="s">
        <v>152</v>
      </c>
      <c r="S50" s="20"/>
      <c r="T50" s="59"/>
      <c r="U50" s="59"/>
      <c r="V50" s="59"/>
      <c r="W50" s="59"/>
      <c r="X50" s="63"/>
      <c r="Y50" s="59" t="s">
        <v>152</v>
      </c>
      <c r="Z50" s="54">
        <f t="shared" ca="1" si="2"/>
        <v>0</v>
      </c>
      <c r="AB50" s="272">
        <f t="shared" si="0"/>
        <v>0</v>
      </c>
      <c r="AL50" s="272" t="s">
        <v>287</v>
      </c>
      <c r="AN50" s="272" t="s">
        <v>133</v>
      </c>
      <c r="AP50" s="272">
        <f t="shared" si="6"/>
        <v>0</v>
      </c>
      <c r="AS50" s="453">
        <v>45838</v>
      </c>
      <c r="AT50" s="453">
        <f t="shared" ca="1" si="3"/>
        <v>45590</v>
      </c>
      <c r="AU50" s="272">
        <f t="shared" ca="1" si="5"/>
        <v>8.2666666666666675</v>
      </c>
      <c r="AV50" s="272" t="str">
        <f t="shared" si="4"/>
        <v>.</v>
      </c>
    </row>
    <row r="51" spans="1:48" ht="26.25" customHeight="1">
      <c r="A51" s="349"/>
      <c r="B51" s="354">
        <v>41</v>
      </c>
      <c r="C51" s="2"/>
      <c r="D51" s="2"/>
      <c r="E51" s="2"/>
      <c r="F51" s="2"/>
      <c r="G51" s="2"/>
      <c r="H51" s="133"/>
      <c r="I51" s="17" t="s">
        <v>138</v>
      </c>
      <c r="J51" s="17" t="s">
        <v>172</v>
      </c>
      <c r="K51" s="51"/>
      <c r="L51" s="143"/>
      <c r="M51" s="2"/>
      <c r="N51" s="20"/>
      <c r="O51" s="20"/>
      <c r="P51" s="525"/>
      <c r="Q51" s="525"/>
      <c r="R51" s="58" t="s">
        <v>152</v>
      </c>
      <c r="S51" s="20"/>
      <c r="T51" s="59"/>
      <c r="U51" s="59"/>
      <c r="V51" s="59"/>
      <c r="W51" s="59"/>
      <c r="X51" s="63"/>
      <c r="Y51" s="59" t="s">
        <v>152</v>
      </c>
      <c r="Z51" s="54">
        <f t="shared" ca="1" si="2"/>
        <v>0</v>
      </c>
      <c r="AB51" s="272">
        <f t="shared" si="0"/>
        <v>0</v>
      </c>
      <c r="AL51" s="272" t="s">
        <v>287</v>
      </c>
      <c r="AN51" s="272" t="s">
        <v>133</v>
      </c>
      <c r="AP51" s="272">
        <f t="shared" si="6"/>
        <v>0</v>
      </c>
      <c r="AS51" s="453">
        <v>45838</v>
      </c>
      <c r="AT51" s="453">
        <f t="shared" ca="1" si="3"/>
        <v>45590</v>
      </c>
      <c r="AU51" s="272">
        <f t="shared" ca="1" si="5"/>
        <v>8.2666666666666675</v>
      </c>
      <c r="AV51" s="272" t="str">
        <f t="shared" si="4"/>
        <v>.</v>
      </c>
    </row>
    <row r="52" spans="1:48" ht="26.25" customHeight="1">
      <c r="A52" s="349"/>
      <c r="B52" s="354">
        <v>42</v>
      </c>
      <c r="C52" s="2"/>
      <c r="D52" s="2"/>
      <c r="E52" s="2"/>
      <c r="F52" s="2"/>
      <c r="G52" s="2"/>
      <c r="H52" s="133"/>
      <c r="I52" s="17" t="s">
        <v>138</v>
      </c>
      <c r="J52" s="17" t="s">
        <v>172</v>
      </c>
      <c r="K52" s="51"/>
      <c r="L52" s="143"/>
      <c r="M52" s="2"/>
      <c r="N52" s="20"/>
      <c r="O52" s="20"/>
      <c r="P52" s="525"/>
      <c r="Q52" s="525"/>
      <c r="R52" s="58" t="s">
        <v>152</v>
      </c>
      <c r="S52" s="20"/>
      <c r="T52" s="59"/>
      <c r="U52" s="59"/>
      <c r="V52" s="59"/>
      <c r="W52" s="59"/>
      <c r="X52" s="63"/>
      <c r="Y52" s="59" t="s">
        <v>152</v>
      </c>
      <c r="Z52" s="54">
        <f t="shared" ca="1" si="2"/>
        <v>0</v>
      </c>
      <c r="AB52" s="272">
        <f t="shared" si="0"/>
        <v>0</v>
      </c>
      <c r="AL52" s="272" t="s">
        <v>287</v>
      </c>
      <c r="AN52" s="272" t="s">
        <v>133</v>
      </c>
      <c r="AP52" s="272">
        <f t="shared" si="6"/>
        <v>0</v>
      </c>
      <c r="AS52" s="453">
        <v>45838</v>
      </c>
      <c r="AT52" s="453">
        <f t="shared" ca="1" si="3"/>
        <v>45590</v>
      </c>
      <c r="AU52" s="272">
        <f t="shared" ca="1" si="5"/>
        <v>8.2666666666666675</v>
      </c>
      <c r="AV52" s="272" t="str">
        <f t="shared" si="4"/>
        <v>.</v>
      </c>
    </row>
    <row r="53" spans="1:48" ht="26.25" customHeight="1">
      <c r="A53" s="349"/>
      <c r="B53" s="354">
        <v>43</v>
      </c>
      <c r="C53" s="2"/>
      <c r="D53" s="2"/>
      <c r="E53" s="2"/>
      <c r="F53" s="2"/>
      <c r="G53" s="2"/>
      <c r="H53" s="133"/>
      <c r="I53" s="17" t="s">
        <v>138</v>
      </c>
      <c r="J53" s="17" t="s">
        <v>172</v>
      </c>
      <c r="K53" s="51"/>
      <c r="L53" s="143"/>
      <c r="M53" s="2"/>
      <c r="N53" s="20"/>
      <c r="O53" s="20"/>
      <c r="P53" s="525"/>
      <c r="Q53" s="525"/>
      <c r="R53" s="58" t="s">
        <v>152</v>
      </c>
      <c r="S53" s="20"/>
      <c r="T53" s="59"/>
      <c r="U53" s="59"/>
      <c r="V53" s="59"/>
      <c r="W53" s="59"/>
      <c r="X53" s="63"/>
      <c r="Y53" s="59" t="s">
        <v>152</v>
      </c>
      <c r="Z53" s="54">
        <f t="shared" ca="1" si="2"/>
        <v>0</v>
      </c>
      <c r="AB53" s="272">
        <f t="shared" si="0"/>
        <v>0</v>
      </c>
      <c r="AL53" s="272" t="s">
        <v>287</v>
      </c>
      <c r="AN53" s="272" t="s">
        <v>133</v>
      </c>
      <c r="AP53" s="272">
        <f t="shared" si="6"/>
        <v>0</v>
      </c>
      <c r="AS53" s="453">
        <v>45838</v>
      </c>
      <c r="AT53" s="453">
        <f t="shared" ca="1" si="3"/>
        <v>45590</v>
      </c>
      <c r="AU53" s="272">
        <f t="shared" ca="1" si="5"/>
        <v>8.2666666666666675</v>
      </c>
      <c r="AV53" s="272" t="str">
        <f t="shared" si="4"/>
        <v>.</v>
      </c>
    </row>
    <row r="54" spans="1:48" ht="26.25" customHeight="1">
      <c r="A54" s="349"/>
      <c r="B54" s="354">
        <v>44</v>
      </c>
      <c r="C54" s="2"/>
      <c r="D54" s="2"/>
      <c r="E54" s="2"/>
      <c r="F54" s="2"/>
      <c r="G54" s="2"/>
      <c r="H54" s="133"/>
      <c r="I54" s="17" t="s">
        <v>138</v>
      </c>
      <c r="J54" s="17" t="s">
        <v>172</v>
      </c>
      <c r="K54" s="51"/>
      <c r="L54" s="143"/>
      <c r="M54" s="2"/>
      <c r="N54" s="20"/>
      <c r="O54" s="20"/>
      <c r="P54" s="525"/>
      <c r="Q54" s="525"/>
      <c r="R54" s="58" t="s">
        <v>152</v>
      </c>
      <c r="S54" s="20"/>
      <c r="T54" s="59"/>
      <c r="U54" s="59"/>
      <c r="V54" s="59"/>
      <c r="W54" s="59"/>
      <c r="X54" s="63"/>
      <c r="Y54" s="59" t="s">
        <v>152</v>
      </c>
      <c r="Z54" s="54">
        <f t="shared" ca="1" si="2"/>
        <v>0</v>
      </c>
      <c r="AB54" s="272">
        <f t="shared" si="0"/>
        <v>0</v>
      </c>
      <c r="AL54" s="272" t="s">
        <v>287</v>
      </c>
      <c r="AN54" s="272" t="s">
        <v>133</v>
      </c>
      <c r="AP54" s="272">
        <f t="shared" si="6"/>
        <v>0</v>
      </c>
      <c r="AS54" s="453">
        <v>45838</v>
      </c>
      <c r="AT54" s="453">
        <f t="shared" ca="1" si="3"/>
        <v>45590</v>
      </c>
      <c r="AU54" s="272">
        <f t="shared" ca="1" si="5"/>
        <v>8.2666666666666675</v>
      </c>
      <c r="AV54" s="272" t="str">
        <f t="shared" si="4"/>
        <v>.</v>
      </c>
    </row>
    <row r="55" spans="1:48" ht="26.25" customHeight="1">
      <c r="A55" s="349"/>
      <c r="B55" s="354">
        <v>45</v>
      </c>
      <c r="C55" s="2"/>
      <c r="D55" s="2"/>
      <c r="E55" s="2"/>
      <c r="F55" s="2"/>
      <c r="G55" s="2"/>
      <c r="H55" s="133"/>
      <c r="I55" s="17" t="s">
        <v>138</v>
      </c>
      <c r="J55" s="17" t="s">
        <v>172</v>
      </c>
      <c r="K55" s="51"/>
      <c r="L55" s="143"/>
      <c r="M55" s="2"/>
      <c r="N55" s="20"/>
      <c r="O55" s="20"/>
      <c r="P55" s="525"/>
      <c r="Q55" s="525"/>
      <c r="R55" s="58" t="s">
        <v>152</v>
      </c>
      <c r="S55" s="20"/>
      <c r="T55" s="59"/>
      <c r="U55" s="59"/>
      <c r="V55" s="59"/>
      <c r="W55" s="59"/>
      <c r="X55" s="63"/>
      <c r="Y55" s="59" t="s">
        <v>152</v>
      </c>
      <c r="Z55" s="54">
        <f t="shared" ca="1" si="2"/>
        <v>0</v>
      </c>
      <c r="AB55" s="272">
        <f t="shared" si="0"/>
        <v>0</v>
      </c>
      <c r="AL55" s="272" t="s">
        <v>287</v>
      </c>
      <c r="AN55" s="272" t="s">
        <v>133</v>
      </c>
      <c r="AP55" s="272">
        <f t="shared" si="6"/>
        <v>0</v>
      </c>
      <c r="AS55" s="453">
        <v>45838</v>
      </c>
      <c r="AT55" s="453">
        <f t="shared" ca="1" si="3"/>
        <v>45590</v>
      </c>
      <c r="AU55" s="272">
        <f t="shared" ca="1" si="5"/>
        <v>8.2666666666666675</v>
      </c>
      <c r="AV55" s="272" t="str">
        <f t="shared" si="4"/>
        <v>.</v>
      </c>
    </row>
    <row r="56" spans="1:48" ht="26.25" customHeight="1">
      <c r="A56" s="349"/>
      <c r="B56" s="354">
        <v>46</v>
      </c>
      <c r="C56" s="2"/>
      <c r="D56" s="2"/>
      <c r="E56" s="2"/>
      <c r="F56" s="2"/>
      <c r="G56" s="2"/>
      <c r="H56" s="133"/>
      <c r="I56" s="17" t="s">
        <v>138</v>
      </c>
      <c r="J56" s="17" t="s">
        <v>172</v>
      </c>
      <c r="K56" s="51"/>
      <c r="L56" s="143"/>
      <c r="M56" s="2"/>
      <c r="N56" s="20"/>
      <c r="O56" s="20"/>
      <c r="P56" s="525"/>
      <c r="Q56" s="525"/>
      <c r="R56" s="58" t="s">
        <v>152</v>
      </c>
      <c r="S56" s="20"/>
      <c r="T56" s="59"/>
      <c r="U56" s="59"/>
      <c r="V56" s="59"/>
      <c r="W56" s="59"/>
      <c r="X56" s="63"/>
      <c r="Y56" s="59" t="s">
        <v>152</v>
      </c>
      <c r="Z56" s="54">
        <f t="shared" ca="1" si="2"/>
        <v>0</v>
      </c>
      <c r="AB56" s="272">
        <f t="shared" si="0"/>
        <v>0</v>
      </c>
      <c r="AL56" s="272" t="s">
        <v>287</v>
      </c>
      <c r="AN56" s="272" t="s">
        <v>133</v>
      </c>
      <c r="AP56" s="272">
        <f t="shared" si="6"/>
        <v>0</v>
      </c>
      <c r="AS56" s="453">
        <v>45838</v>
      </c>
      <c r="AT56" s="453">
        <f t="shared" ca="1" si="3"/>
        <v>45590</v>
      </c>
      <c r="AU56" s="272">
        <f t="shared" ca="1" si="5"/>
        <v>8.2666666666666675</v>
      </c>
      <c r="AV56" s="272" t="str">
        <f t="shared" si="4"/>
        <v>.</v>
      </c>
    </row>
    <row r="57" spans="1:48" ht="26.25" customHeight="1">
      <c r="A57" s="349"/>
      <c r="B57" s="354">
        <v>47</v>
      </c>
      <c r="C57" s="2"/>
      <c r="D57" s="2"/>
      <c r="E57" s="2"/>
      <c r="F57" s="2"/>
      <c r="G57" s="2"/>
      <c r="H57" s="133"/>
      <c r="I57" s="17" t="s">
        <v>138</v>
      </c>
      <c r="J57" s="17" t="s">
        <v>172</v>
      </c>
      <c r="K57" s="51"/>
      <c r="L57" s="143"/>
      <c r="M57" s="2"/>
      <c r="N57" s="20"/>
      <c r="O57" s="20"/>
      <c r="P57" s="525"/>
      <c r="Q57" s="525"/>
      <c r="R57" s="58" t="s">
        <v>152</v>
      </c>
      <c r="S57" s="20"/>
      <c r="T57" s="59"/>
      <c r="U57" s="59"/>
      <c r="V57" s="59"/>
      <c r="W57" s="59"/>
      <c r="X57" s="63"/>
      <c r="Y57" s="59" t="s">
        <v>152</v>
      </c>
      <c r="Z57" s="54">
        <f t="shared" ca="1" si="2"/>
        <v>0</v>
      </c>
      <c r="AB57" s="272">
        <f t="shared" si="0"/>
        <v>0</v>
      </c>
      <c r="AL57" s="272" t="s">
        <v>287</v>
      </c>
      <c r="AN57" s="272" t="s">
        <v>133</v>
      </c>
      <c r="AP57" s="272">
        <f t="shared" si="6"/>
        <v>0</v>
      </c>
      <c r="AS57" s="453">
        <v>45838</v>
      </c>
      <c r="AT57" s="453">
        <f t="shared" ca="1" si="3"/>
        <v>45590</v>
      </c>
      <c r="AU57" s="272">
        <f t="shared" ca="1" si="5"/>
        <v>8.2666666666666675</v>
      </c>
      <c r="AV57" s="272" t="str">
        <f t="shared" si="4"/>
        <v>.</v>
      </c>
    </row>
    <row r="58" spans="1:48" ht="26.25" customHeight="1">
      <c r="A58" s="349"/>
      <c r="B58" s="354">
        <v>48</v>
      </c>
      <c r="C58" s="2"/>
      <c r="D58" s="2"/>
      <c r="E58" s="2"/>
      <c r="F58" s="2"/>
      <c r="G58" s="2"/>
      <c r="H58" s="133"/>
      <c r="I58" s="17" t="s">
        <v>138</v>
      </c>
      <c r="J58" s="17" t="s">
        <v>172</v>
      </c>
      <c r="K58" s="51"/>
      <c r="L58" s="143"/>
      <c r="M58" s="2"/>
      <c r="N58" s="20"/>
      <c r="O58" s="20"/>
      <c r="P58" s="525"/>
      <c r="Q58" s="525"/>
      <c r="R58" s="58" t="s">
        <v>152</v>
      </c>
      <c r="S58" s="20"/>
      <c r="T58" s="59"/>
      <c r="U58" s="59"/>
      <c r="V58" s="59"/>
      <c r="W58" s="59"/>
      <c r="X58" s="63"/>
      <c r="Y58" s="59" t="s">
        <v>152</v>
      </c>
      <c r="Z58" s="54">
        <f t="shared" ca="1" si="2"/>
        <v>0</v>
      </c>
      <c r="AB58" s="272">
        <f t="shared" si="0"/>
        <v>0</v>
      </c>
      <c r="AL58" s="272" t="s">
        <v>287</v>
      </c>
      <c r="AN58" s="272" t="s">
        <v>133</v>
      </c>
      <c r="AP58" s="272">
        <f t="shared" si="6"/>
        <v>0</v>
      </c>
      <c r="AS58" s="453">
        <v>45838</v>
      </c>
      <c r="AT58" s="453">
        <f t="shared" ca="1" si="3"/>
        <v>45590</v>
      </c>
      <c r="AU58" s="272">
        <f t="shared" ca="1" si="5"/>
        <v>8.2666666666666675</v>
      </c>
      <c r="AV58" s="272" t="str">
        <f t="shared" si="4"/>
        <v>.</v>
      </c>
    </row>
    <row r="59" spans="1:48" ht="26.25" customHeight="1">
      <c r="A59" s="349"/>
      <c r="B59" s="354">
        <v>49</v>
      </c>
      <c r="C59" s="2"/>
      <c r="D59" s="2"/>
      <c r="E59" s="2"/>
      <c r="F59" s="2"/>
      <c r="G59" s="2"/>
      <c r="H59" s="133"/>
      <c r="I59" s="17" t="s">
        <v>138</v>
      </c>
      <c r="J59" s="17" t="s">
        <v>172</v>
      </c>
      <c r="K59" s="51"/>
      <c r="L59" s="143"/>
      <c r="M59" s="2"/>
      <c r="N59" s="20"/>
      <c r="O59" s="20"/>
      <c r="P59" s="525"/>
      <c r="Q59" s="525"/>
      <c r="R59" s="58" t="s">
        <v>152</v>
      </c>
      <c r="S59" s="20"/>
      <c r="T59" s="59"/>
      <c r="U59" s="59"/>
      <c r="V59" s="59"/>
      <c r="W59" s="59"/>
      <c r="X59" s="63"/>
      <c r="Y59" s="59" t="s">
        <v>152</v>
      </c>
      <c r="Z59" s="54">
        <f t="shared" ca="1" si="2"/>
        <v>0</v>
      </c>
      <c r="AB59" s="272">
        <f t="shared" si="0"/>
        <v>0</v>
      </c>
      <c r="AL59" s="272" t="s">
        <v>287</v>
      </c>
      <c r="AN59" s="272" t="s">
        <v>133</v>
      </c>
      <c r="AP59" s="272">
        <f t="shared" si="6"/>
        <v>0</v>
      </c>
      <c r="AS59" s="453">
        <v>45838</v>
      </c>
      <c r="AT59" s="453">
        <f t="shared" ca="1" si="3"/>
        <v>45590</v>
      </c>
      <c r="AU59" s="272">
        <f t="shared" ca="1" si="5"/>
        <v>8.2666666666666675</v>
      </c>
      <c r="AV59" s="272" t="str">
        <f t="shared" si="4"/>
        <v>.</v>
      </c>
    </row>
    <row r="60" spans="1:48" ht="26.25" customHeight="1">
      <c r="A60" s="349"/>
      <c r="B60" s="354">
        <v>50</v>
      </c>
      <c r="C60" s="2"/>
      <c r="D60" s="2"/>
      <c r="E60" s="2"/>
      <c r="F60" s="2"/>
      <c r="G60" s="2"/>
      <c r="H60" s="133"/>
      <c r="I60" s="17" t="s">
        <v>138</v>
      </c>
      <c r="J60" s="17" t="s">
        <v>172</v>
      </c>
      <c r="K60" s="51"/>
      <c r="L60" s="143"/>
      <c r="M60" s="2"/>
      <c r="N60" s="20"/>
      <c r="O60" s="20"/>
      <c r="P60" s="525"/>
      <c r="Q60" s="525"/>
      <c r="R60" s="58" t="s">
        <v>152</v>
      </c>
      <c r="S60" s="20"/>
      <c r="T60" s="59"/>
      <c r="U60" s="59"/>
      <c r="V60" s="59"/>
      <c r="W60" s="59"/>
      <c r="X60" s="63"/>
      <c r="Y60" s="59" t="s">
        <v>152</v>
      </c>
      <c r="Z60" s="54">
        <f t="shared" ca="1" si="2"/>
        <v>0</v>
      </c>
      <c r="AB60" s="272">
        <f t="shared" si="0"/>
        <v>0</v>
      </c>
      <c r="AL60" s="272" t="s">
        <v>287</v>
      </c>
      <c r="AN60" s="272" t="s">
        <v>133</v>
      </c>
      <c r="AP60" s="272">
        <f t="shared" si="6"/>
        <v>0</v>
      </c>
      <c r="AS60" s="453">
        <v>45838</v>
      </c>
      <c r="AT60" s="453">
        <f t="shared" ca="1" si="3"/>
        <v>45590</v>
      </c>
      <c r="AU60" s="272">
        <f t="shared" ca="1" si="5"/>
        <v>8.2666666666666675</v>
      </c>
      <c r="AV60" s="272" t="str">
        <f t="shared" si="4"/>
        <v>.</v>
      </c>
    </row>
    <row r="61" spans="1:48" ht="40.5" customHeight="1" thickBot="1">
      <c r="A61" s="355"/>
      <c r="B61" s="356"/>
      <c r="C61" s="365"/>
      <c r="D61" s="356"/>
      <c r="E61" s="356"/>
      <c r="F61" s="356"/>
      <c r="G61" s="356"/>
      <c r="H61" s="366"/>
      <c r="I61" s="366"/>
      <c r="J61" s="366"/>
      <c r="K61" s="356"/>
      <c r="L61" s="143"/>
      <c r="M61" s="356"/>
      <c r="N61" s="367"/>
      <c r="O61" s="367"/>
      <c r="P61" s="367"/>
      <c r="Q61" s="367"/>
      <c r="R61" s="367"/>
      <c r="S61" s="367"/>
      <c r="T61" s="367"/>
      <c r="U61" s="367"/>
      <c r="V61" s="367"/>
      <c r="W61" s="367"/>
      <c r="X61" s="356"/>
      <c r="Y61" s="356"/>
      <c r="Z61" s="356"/>
    </row>
    <row r="62" spans="1:48">
      <c r="A62" s="368" t="s">
        <v>330</v>
      </c>
      <c r="B62" s="368" t="s">
        <v>330</v>
      </c>
      <c r="C62" s="272" t="s">
        <v>330</v>
      </c>
      <c r="D62" s="272" t="s">
        <v>330</v>
      </c>
      <c r="E62" s="272" t="s">
        <v>330</v>
      </c>
      <c r="F62" s="272" t="s">
        <v>330</v>
      </c>
      <c r="G62" s="272" t="s">
        <v>330</v>
      </c>
      <c r="H62" s="272" t="s">
        <v>330</v>
      </c>
      <c r="I62" s="272" t="s">
        <v>330</v>
      </c>
      <c r="J62" s="272" t="s">
        <v>330</v>
      </c>
      <c r="K62" s="272" t="s">
        <v>330</v>
      </c>
      <c r="L62" s="143"/>
      <c r="M62" s="272" t="s">
        <v>330</v>
      </c>
      <c r="N62" s="272" t="s">
        <v>330</v>
      </c>
      <c r="O62" s="272" t="s">
        <v>330</v>
      </c>
      <c r="P62" s="272" t="s">
        <v>330</v>
      </c>
      <c r="Q62" s="272" t="s">
        <v>330</v>
      </c>
      <c r="R62" s="272" t="s">
        <v>330</v>
      </c>
      <c r="S62" s="272" t="s">
        <v>330</v>
      </c>
      <c r="T62" s="272" t="s">
        <v>330</v>
      </c>
      <c r="U62" s="272" t="s">
        <v>330</v>
      </c>
      <c r="V62" s="272" t="s">
        <v>330</v>
      </c>
      <c r="W62" s="272" t="s">
        <v>330</v>
      </c>
      <c r="X62" s="272" t="s">
        <v>330</v>
      </c>
      <c r="Y62" s="272" t="s">
        <v>330</v>
      </c>
      <c r="Z62" s="272" t="s">
        <v>330</v>
      </c>
    </row>
    <row r="63" spans="1:48">
      <c r="N63" s="273"/>
      <c r="O63" s="273"/>
      <c r="P63" s="273"/>
      <c r="Q63" s="273"/>
      <c r="R63" s="273"/>
      <c r="S63" s="273"/>
      <c r="T63" s="273"/>
      <c r="X63" s="272"/>
    </row>
    <row r="64" spans="1:48">
      <c r="N64" s="273"/>
      <c r="O64" s="273"/>
      <c r="P64" s="273"/>
      <c r="Q64" s="273"/>
      <c r="R64" s="273"/>
      <c r="S64" s="273"/>
      <c r="T64" s="273"/>
      <c r="X64" s="272"/>
    </row>
    <row r="65" spans="14:24">
      <c r="N65" s="273"/>
      <c r="O65" s="273"/>
      <c r="P65" s="273"/>
      <c r="Q65" s="273"/>
      <c r="R65" s="273"/>
      <c r="S65" s="273"/>
      <c r="T65" s="273"/>
      <c r="X65" s="272"/>
    </row>
    <row r="66" spans="14:24">
      <c r="N66" s="273"/>
      <c r="O66" s="273"/>
      <c r="P66" s="273"/>
      <c r="Q66" s="273"/>
      <c r="R66" s="273"/>
      <c r="S66" s="273"/>
      <c r="T66" s="273"/>
      <c r="X66" s="272"/>
    </row>
    <row r="67" spans="14:24">
      <c r="N67" s="273"/>
      <c r="O67" s="273"/>
      <c r="P67" s="273"/>
      <c r="Q67" s="273"/>
      <c r="R67" s="273"/>
      <c r="S67" s="273"/>
      <c r="T67" s="273"/>
      <c r="X67" s="272"/>
    </row>
    <row r="68" spans="14:24">
      <c r="N68" s="273"/>
      <c r="O68" s="273"/>
      <c r="P68" s="273"/>
      <c r="Q68" s="273"/>
      <c r="R68" s="273"/>
      <c r="S68" s="273"/>
      <c r="T68" s="273"/>
      <c r="X68" s="272"/>
    </row>
    <row r="69" spans="14:24">
      <c r="N69" s="273"/>
      <c r="O69" s="273"/>
      <c r="P69" s="273"/>
      <c r="Q69" s="273"/>
      <c r="R69" s="273"/>
      <c r="S69" s="273"/>
      <c r="T69" s="273"/>
      <c r="X69" s="272"/>
    </row>
    <row r="70" spans="14:24">
      <c r="N70" s="273"/>
      <c r="O70" s="273"/>
      <c r="P70" s="273"/>
      <c r="Q70" s="273"/>
      <c r="R70" s="273"/>
      <c r="S70" s="273"/>
      <c r="T70" s="273"/>
      <c r="X70" s="272"/>
    </row>
    <row r="71" spans="14:24">
      <c r="N71" s="273"/>
      <c r="O71" s="273"/>
      <c r="P71" s="273"/>
      <c r="Q71" s="273"/>
      <c r="R71" s="273"/>
      <c r="S71" s="273"/>
      <c r="T71" s="273"/>
      <c r="X71" s="272"/>
    </row>
    <row r="72" spans="14:24">
      <c r="N72" s="273"/>
      <c r="O72" s="273"/>
      <c r="P72" s="273"/>
      <c r="Q72" s="273"/>
      <c r="R72" s="273"/>
      <c r="S72" s="273"/>
      <c r="T72" s="273"/>
      <c r="X72" s="272"/>
    </row>
    <row r="73" spans="14:24">
      <c r="N73" s="273"/>
      <c r="O73" s="273"/>
      <c r="P73" s="273"/>
      <c r="Q73" s="273"/>
      <c r="R73" s="273"/>
      <c r="S73" s="273"/>
      <c r="T73" s="273"/>
      <c r="X73" s="272"/>
    </row>
    <row r="74" spans="14:24">
      <c r="N74" s="273"/>
      <c r="O74" s="273"/>
      <c r="P74" s="273"/>
      <c r="Q74" s="273"/>
      <c r="R74" s="273"/>
      <c r="S74" s="273"/>
      <c r="T74" s="273"/>
      <c r="X74" s="272"/>
    </row>
    <row r="75" spans="14:24">
      <c r="N75" s="273"/>
      <c r="O75" s="273"/>
      <c r="P75" s="273"/>
      <c r="Q75" s="273"/>
      <c r="R75" s="273"/>
      <c r="S75" s="273"/>
      <c r="T75" s="273"/>
      <c r="X75" s="272"/>
    </row>
    <row r="76" spans="14:24">
      <c r="N76" s="273"/>
      <c r="O76" s="273"/>
      <c r="P76" s="273"/>
      <c r="Q76" s="273"/>
      <c r="R76" s="273"/>
      <c r="S76" s="273"/>
      <c r="T76" s="273"/>
      <c r="X76" s="272"/>
    </row>
    <row r="77" spans="14:24">
      <c r="N77" s="273"/>
      <c r="O77" s="273"/>
      <c r="P77" s="273"/>
      <c r="Q77" s="273"/>
      <c r="R77" s="273"/>
      <c r="S77" s="273"/>
      <c r="T77" s="273"/>
      <c r="X77" s="272"/>
    </row>
    <row r="78" spans="14:24">
      <c r="N78" s="273"/>
      <c r="O78" s="273"/>
      <c r="P78" s="273"/>
      <c r="Q78" s="273"/>
      <c r="R78" s="273"/>
      <c r="S78" s="273"/>
      <c r="T78" s="273"/>
      <c r="X78" s="272"/>
    </row>
    <row r="79" spans="14:24">
      <c r="N79" s="273"/>
      <c r="O79" s="273"/>
      <c r="P79" s="273"/>
      <c r="Q79" s="273"/>
      <c r="R79" s="273"/>
      <c r="S79" s="273"/>
      <c r="T79" s="273"/>
      <c r="X79" s="272"/>
    </row>
    <row r="80" spans="14:24">
      <c r="N80" s="273"/>
      <c r="O80" s="273"/>
      <c r="P80" s="273"/>
      <c r="Q80" s="273"/>
      <c r="R80" s="273"/>
      <c r="S80" s="273"/>
      <c r="T80" s="273"/>
      <c r="X80" s="272"/>
    </row>
    <row r="81" spans="8:24">
      <c r="N81" s="273"/>
      <c r="O81" s="273"/>
      <c r="P81" s="273"/>
      <c r="Q81" s="273"/>
      <c r="R81" s="273"/>
      <c r="S81" s="273"/>
      <c r="T81" s="273"/>
      <c r="X81" s="272"/>
    </row>
    <row r="82" spans="8:24">
      <c r="N82" s="273"/>
      <c r="O82" s="273"/>
      <c r="P82" s="273"/>
      <c r="Q82" s="273"/>
      <c r="R82" s="273"/>
      <c r="S82" s="273"/>
      <c r="T82" s="273"/>
      <c r="X82" s="272"/>
    </row>
    <row r="83" spans="8:24">
      <c r="N83" s="273"/>
      <c r="O83" s="273"/>
      <c r="P83" s="273"/>
      <c r="Q83" s="273"/>
      <c r="R83" s="273"/>
      <c r="S83" s="273"/>
      <c r="T83" s="273"/>
      <c r="X83" s="272"/>
    </row>
    <row r="84" spans="8:24">
      <c r="N84" s="273"/>
      <c r="O84" s="273"/>
      <c r="P84" s="273"/>
      <c r="Q84" s="273"/>
      <c r="R84" s="273"/>
      <c r="S84" s="273"/>
      <c r="T84" s="273"/>
      <c r="X84" s="272"/>
    </row>
    <row r="85" spans="8:24" ht="26.25" customHeight="1">
      <c r="H85" s="275"/>
      <c r="I85" s="275" t="s">
        <v>167</v>
      </c>
      <c r="J85" s="275" t="s">
        <v>145</v>
      </c>
      <c r="N85" s="273"/>
      <c r="O85" s="273"/>
      <c r="P85" s="273"/>
      <c r="Q85" s="273"/>
      <c r="R85" s="273"/>
      <c r="S85" s="273"/>
      <c r="T85" s="273"/>
      <c r="X85" s="272"/>
    </row>
    <row r="86" spans="8:24" ht="26.25" customHeight="1">
      <c r="H86" s="275"/>
      <c r="I86" s="275" t="s">
        <v>142</v>
      </c>
      <c r="J86" s="275" t="s">
        <v>170</v>
      </c>
      <c r="N86" s="273"/>
      <c r="O86" s="273"/>
      <c r="P86" s="273"/>
      <c r="Q86" s="273"/>
      <c r="R86" s="273"/>
      <c r="S86" s="273"/>
      <c r="T86" s="273"/>
      <c r="X86" s="272"/>
    </row>
    <row r="87" spans="8:24" ht="26.25" customHeight="1">
      <c r="H87" s="275"/>
      <c r="I87" s="275" t="s">
        <v>138</v>
      </c>
      <c r="J87" s="275" t="s">
        <v>171</v>
      </c>
      <c r="N87" s="273"/>
      <c r="O87" s="273"/>
      <c r="P87" s="273"/>
      <c r="Q87" s="273"/>
      <c r="R87" s="273"/>
      <c r="S87" s="273"/>
      <c r="T87" s="273"/>
      <c r="X87" s="272"/>
    </row>
    <row r="88" spans="8:24" ht="26.25" customHeight="1">
      <c r="H88" s="275"/>
      <c r="I88" s="275" t="s">
        <v>138</v>
      </c>
      <c r="J88" s="275" t="s">
        <v>172</v>
      </c>
      <c r="N88" s="273"/>
      <c r="O88" s="273"/>
      <c r="P88" s="273"/>
      <c r="Q88" s="273"/>
      <c r="R88" s="273"/>
      <c r="S88" s="273"/>
      <c r="T88" s="273"/>
      <c r="X88" s="272"/>
    </row>
    <row r="89" spans="8:24" ht="26.25" customHeight="1">
      <c r="H89" s="275"/>
      <c r="I89" s="275"/>
      <c r="J89" s="275"/>
      <c r="N89" s="273"/>
      <c r="O89" s="273"/>
      <c r="P89" s="273"/>
      <c r="Q89" s="273"/>
      <c r="R89" s="273"/>
      <c r="S89" s="273"/>
      <c r="T89" s="273"/>
      <c r="X89" s="272"/>
    </row>
    <row r="90" spans="8:24" ht="26.25" customHeight="1">
      <c r="H90" s="275"/>
      <c r="I90" s="275"/>
      <c r="J90" s="275"/>
      <c r="N90" s="273"/>
      <c r="O90" s="273"/>
      <c r="P90" s="273"/>
      <c r="Q90" s="273"/>
      <c r="R90" s="273"/>
      <c r="S90" s="273"/>
      <c r="T90" s="273"/>
      <c r="X90" s="272"/>
    </row>
    <row r="91" spans="8:24" ht="26.25" customHeight="1">
      <c r="H91" s="275"/>
      <c r="I91" s="275"/>
      <c r="J91" s="275"/>
      <c r="N91" s="273"/>
      <c r="O91" s="273"/>
      <c r="P91" s="273"/>
      <c r="Q91" s="273"/>
      <c r="R91" s="273"/>
      <c r="S91" s="273"/>
      <c r="T91" s="273"/>
      <c r="X91" s="272"/>
    </row>
    <row r="92" spans="8:24" ht="26.25" customHeight="1">
      <c r="H92" s="275"/>
      <c r="I92" s="275"/>
      <c r="J92" s="275"/>
      <c r="N92" s="273"/>
      <c r="O92" s="273"/>
      <c r="P92" s="273"/>
      <c r="Q92" s="273"/>
      <c r="R92" s="273"/>
      <c r="S92" s="273"/>
      <c r="T92" s="273"/>
      <c r="X92" s="272"/>
    </row>
    <row r="93" spans="8:24" ht="26.25" customHeight="1">
      <c r="H93" s="275"/>
      <c r="I93" s="275"/>
      <c r="J93" s="275"/>
      <c r="N93" s="273"/>
      <c r="O93" s="273"/>
      <c r="P93" s="273"/>
      <c r="Q93" s="273"/>
      <c r="R93" s="273"/>
      <c r="S93" s="273"/>
      <c r="T93" s="273"/>
      <c r="X93" s="272"/>
    </row>
    <row r="94" spans="8:24" ht="26.25" customHeight="1">
      <c r="H94" s="275"/>
      <c r="I94" s="275"/>
      <c r="J94" s="275"/>
      <c r="N94" s="273"/>
      <c r="O94" s="273"/>
      <c r="P94" s="273"/>
      <c r="Q94" s="273"/>
      <c r="R94" s="273"/>
      <c r="S94" s="273"/>
      <c r="T94" s="273"/>
      <c r="X94" s="272"/>
    </row>
    <row r="95" spans="8:24" ht="26.25" customHeight="1">
      <c r="H95" s="275"/>
      <c r="I95" s="275"/>
      <c r="J95" s="275"/>
      <c r="N95" s="273"/>
      <c r="O95" s="273"/>
      <c r="P95" s="273"/>
      <c r="Q95" s="273"/>
      <c r="R95" s="273"/>
      <c r="S95" s="273"/>
      <c r="T95" s="273"/>
      <c r="X95" s="272"/>
    </row>
    <row r="96" spans="8:24" ht="26.25" customHeight="1">
      <c r="H96" s="275"/>
      <c r="I96" s="275"/>
      <c r="J96" s="275"/>
      <c r="N96" s="273"/>
      <c r="O96" s="273"/>
      <c r="P96" s="273"/>
      <c r="Q96" s="273"/>
      <c r="R96" s="273"/>
      <c r="S96" s="273"/>
      <c r="T96" s="273"/>
      <c r="X96" s="272"/>
    </row>
    <row r="97" spans="8:24" ht="26.25" customHeight="1">
      <c r="H97" s="275"/>
      <c r="I97" s="275"/>
      <c r="J97" s="275"/>
      <c r="N97" s="273"/>
      <c r="O97" s="273"/>
      <c r="P97" s="273"/>
      <c r="Q97" s="273"/>
      <c r="R97" s="273"/>
      <c r="S97" s="273"/>
      <c r="T97" s="273"/>
      <c r="X97" s="272"/>
    </row>
    <row r="98" spans="8:24" ht="26.25" customHeight="1">
      <c r="H98" s="275"/>
      <c r="I98" s="275"/>
      <c r="J98" s="275"/>
      <c r="N98" s="273"/>
      <c r="O98" s="273"/>
      <c r="P98" s="273"/>
      <c r="Q98" s="273"/>
      <c r="R98" s="273"/>
      <c r="S98" s="273"/>
      <c r="T98" s="273"/>
      <c r="X98" s="272"/>
    </row>
    <row r="99" spans="8:24" ht="26.25" customHeight="1">
      <c r="H99" s="275"/>
      <c r="I99" s="275"/>
      <c r="J99" s="275"/>
      <c r="N99" s="273"/>
      <c r="O99" s="273"/>
      <c r="P99" s="273"/>
      <c r="Q99" s="273"/>
      <c r="R99" s="273"/>
      <c r="S99" s="273"/>
      <c r="T99" s="273"/>
      <c r="X99" s="272"/>
    </row>
    <row r="100" spans="8:24" ht="25.5" customHeight="1">
      <c r="H100" s="275"/>
      <c r="I100" s="275"/>
      <c r="J100" s="275"/>
      <c r="N100" s="273"/>
      <c r="O100" s="273"/>
      <c r="P100" s="273"/>
      <c r="Q100" s="273"/>
      <c r="R100" s="273"/>
      <c r="S100" s="273"/>
      <c r="T100" s="273"/>
      <c r="X100" s="272"/>
    </row>
    <row r="101" spans="8:24" ht="25.5" customHeight="1">
      <c r="H101" s="275"/>
      <c r="N101" s="273"/>
      <c r="O101" s="273"/>
      <c r="P101" s="273"/>
      <c r="Q101" s="273"/>
      <c r="R101" s="273"/>
      <c r="S101" s="273"/>
      <c r="T101" s="273"/>
      <c r="X101" s="272"/>
    </row>
    <row r="102" spans="8:24" ht="25.5" customHeight="1">
      <c r="H102" s="275"/>
      <c r="N102" s="273"/>
      <c r="O102" s="273"/>
      <c r="P102" s="273"/>
      <c r="Q102" s="273"/>
      <c r="R102" s="273"/>
      <c r="S102" s="273"/>
      <c r="T102" s="273"/>
      <c r="X102" s="272"/>
    </row>
    <row r="103" spans="8:24" ht="25.5" customHeight="1">
      <c r="H103" s="275"/>
      <c r="N103" s="273"/>
      <c r="O103" s="273"/>
      <c r="P103" s="273"/>
      <c r="Q103" s="273"/>
      <c r="R103" s="273"/>
      <c r="S103" s="273"/>
      <c r="T103" s="273"/>
      <c r="X103" s="272"/>
    </row>
    <row r="104" spans="8:24">
      <c r="N104" s="273"/>
      <c r="O104" s="273"/>
      <c r="P104" s="273"/>
      <c r="Q104" s="273"/>
      <c r="R104" s="273"/>
      <c r="S104" s="273"/>
      <c r="T104" s="273"/>
      <c r="X104" s="272"/>
    </row>
    <row r="105" spans="8:24">
      <c r="N105" s="273"/>
      <c r="O105" s="273"/>
      <c r="P105" s="273"/>
      <c r="Q105" s="273"/>
      <c r="R105" s="273"/>
      <c r="S105" s="273"/>
      <c r="T105" s="273"/>
      <c r="X105" s="272"/>
    </row>
    <row r="106" spans="8:24">
      <c r="H106" s="275"/>
      <c r="N106" s="273"/>
      <c r="O106" s="273"/>
      <c r="P106" s="273"/>
      <c r="Q106" s="273"/>
      <c r="R106" s="273"/>
      <c r="S106" s="273"/>
      <c r="T106" s="273"/>
      <c r="X106" s="272"/>
    </row>
    <row r="107" spans="8:24">
      <c r="N107" s="273"/>
      <c r="O107" s="273"/>
      <c r="P107" s="273"/>
      <c r="Q107" s="273"/>
      <c r="R107" s="273"/>
      <c r="S107" s="273"/>
      <c r="T107" s="273"/>
      <c r="X107" s="272"/>
    </row>
    <row r="108" spans="8:24">
      <c r="N108" s="273"/>
      <c r="O108" s="273"/>
      <c r="P108" s="273"/>
      <c r="Q108" s="273"/>
      <c r="R108" s="273"/>
      <c r="S108" s="273"/>
      <c r="T108" s="273"/>
      <c r="X108" s="272"/>
    </row>
    <row r="109" spans="8:24">
      <c r="N109" s="273"/>
      <c r="O109" s="273"/>
      <c r="P109" s="273"/>
      <c r="Q109" s="273"/>
      <c r="R109" s="273"/>
      <c r="S109" s="273"/>
      <c r="T109" s="273"/>
      <c r="X109" s="272"/>
    </row>
    <row r="110" spans="8:24">
      <c r="N110" s="273"/>
      <c r="O110" s="273"/>
      <c r="P110" s="273"/>
      <c r="Q110" s="273"/>
      <c r="R110" s="273"/>
      <c r="S110" s="273"/>
      <c r="T110" s="273"/>
      <c r="X110" s="272"/>
    </row>
    <row r="111" spans="8:24">
      <c r="N111" s="273"/>
      <c r="O111" s="273"/>
      <c r="P111" s="273"/>
      <c r="Q111" s="273"/>
      <c r="R111" s="273"/>
      <c r="S111" s="273"/>
      <c r="T111" s="273"/>
      <c r="X111" s="272"/>
    </row>
    <row r="112" spans="8:24">
      <c r="N112" s="273"/>
      <c r="O112" s="273"/>
      <c r="P112" s="273"/>
      <c r="Q112" s="273"/>
      <c r="R112" s="273"/>
      <c r="S112" s="273"/>
      <c r="T112" s="273"/>
      <c r="X112" s="272"/>
    </row>
    <row r="113" spans="14:24">
      <c r="N113" s="273"/>
      <c r="O113" s="273"/>
      <c r="P113" s="273"/>
      <c r="Q113" s="273"/>
      <c r="R113" s="273"/>
      <c r="S113" s="273"/>
      <c r="T113" s="273"/>
      <c r="X113" s="272"/>
    </row>
    <row r="114" spans="14:24">
      <c r="N114" s="273"/>
      <c r="O114" s="273"/>
      <c r="P114" s="273"/>
      <c r="Q114" s="273"/>
      <c r="R114" s="273"/>
      <c r="S114" s="273"/>
      <c r="T114" s="273"/>
      <c r="X114" s="272"/>
    </row>
    <row r="115" spans="14:24">
      <c r="N115" s="273"/>
      <c r="O115" s="273"/>
      <c r="P115" s="273"/>
      <c r="Q115" s="273"/>
      <c r="R115" s="273"/>
      <c r="S115" s="273"/>
      <c r="T115" s="273"/>
      <c r="X115" s="272"/>
    </row>
    <row r="116" spans="14:24">
      <c r="N116" s="273"/>
      <c r="O116" s="273"/>
      <c r="P116" s="273"/>
      <c r="Q116" s="273"/>
      <c r="R116" s="273"/>
      <c r="S116" s="273"/>
      <c r="T116" s="273"/>
      <c r="X116" s="272"/>
    </row>
    <row r="117" spans="14:24">
      <c r="N117" s="273"/>
      <c r="O117" s="273"/>
      <c r="P117" s="273"/>
      <c r="Q117" s="273"/>
      <c r="R117" s="273"/>
      <c r="S117" s="273"/>
      <c r="T117" s="273"/>
      <c r="X117" s="272"/>
    </row>
    <row r="118" spans="14:24">
      <c r="N118" s="273"/>
      <c r="O118" s="273"/>
      <c r="P118" s="273"/>
      <c r="Q118" s="273"/>
      <c r="R118" s="273"/>
      <c r="S118" s="273"/>
      <c r="T118" s="273"/>
      <c r="X118" s="272"/>
    </row>
    <row r="119" spans="14:24">
      <c r="N119" s="273"/>
      <c r="O119" s="273"/>
      <c r="P119" s="273"/>
      <c r="Q119" s="273"/>
      <c r="R119" s="273"/>
      <c r="S119" s="273"/>
      <c r="T119" s="273"/>
      <c r="X119" s="272"/>
    </row>
    <row r="120" spans="14:24">
      <c r="N120" s="273"/>
      <c r="O120" s="273"/>
      <c r="P120" s="273"/>
      <c r="Q120" s="273"/>
      <c r="R120" s="273"/>
      <c r="S120" s="273"/>
      <c r="T120" s="273"/>
      <c r="X120" s="272"/>
    </row>
    <row r="121" spans="14:24">
      <c r="N121" s="273"/>
      <c r="O121" s="273"/>
      <c r="P121" s="273"/>
      <c r="Q121" s="273"/>
      <c r="R121" s="273"/>
      <c r="S121" s="273"/>
      <c r="T121" s="273"/>
      <c r="X121" s="272"/>
    </row>
    <row r="122" spans="14:24">
      <c r="N122" s="273"/>
      <c r="O122" s="273"/>
      <c r="P122" s="273"/>
      <c r="Q122" s="273"/>
      <c r="R122" s="273"/>
      <c r="S122" s="273"/>
      <c r="T122" s="273"/>
      <c r="X122" s="272"/>
    </row>
    <row r="123" spans="14:24">
      <c r="N123" s="273"/>
      <c r="O123" s="273"/>
      <c r="P123" s="273"/>
      <c r="Q123" s="273"/>
      <c r="R123" s="273"/>
      <c r="S123" s="273"/>
      <c r="T123" s="273"/>
      <c r="X123" s="272"/>
    </row>
    <row r="124" spans="14:24">
      <c r="N124" s="273"/>
      <c r="O124" s="273"/>
      <c r="P124" s="273"/>
      <c r="Q124" s="273"/>
      <c r="R124" s="273"/>
      <c r="S124" s="273"/>
      <c r="T124" s="273"/>
      <c r="X124" s="272"/>
    </row>
    <row r="125" spans="14:24">
      <c r="N125" s="273"/>
      <c r="O125" s="273"/>
      <c r="P125" s="273"/>
      <c r="Q125" s="273"/>
      <c r="R125" s="273"/>
      <c r="S125" s="273"/>
      <c r="T125" s="273"/>
      <c r="X125" s="272"/>
    </row>
    <row r="126" spans="14:24">
      <c r="N126" s="273"/>
      <c r="O126" s="273"/>
      <c r="P126" s="273"/>
      <c r="Q126" s="273"/>
      <c r="R126" s="273"/>
      <c r="S126" s="273"/>
      <c r="T126" s="273"/>
      <c r="X126" s="272"/>
    </row>
    <row r="127" spans="14:24">
      <c r="N127" s="273"/>
      <c r="O127" s="273"/>
      <c r="P127" s="273"/>
      <c r="Q127" s="273"/>
      <c r="R127" s="273"/>
      <c r="S127" s="273"/>
      <c r="T127" s="273"/>
      <c r="X127" s="272"/>
    </row>
    <row r="128" spans="14:24">
      <c r="N128" s="273"/>
      <c r="O128" s="273"/>
      <c r="P128" s="273"/>
      <c r="Q128" s="273"/>
      <c r="R128" s="273"/>
      <c r="S128" s="273"/>
      <c r="T128" s="273"/>
      <c r="X128" s="272"/>
    </row>
    <row r="129" spans="14:24">
      <c r="N129" s="273"/>
      <c r="O129" s="273"/>
      <c r="P129" s="273"/>
      <c r="Q129" s="273"/>
      <c r="R129" s="273"/>
      <c r="S129" s="273"/>
      <c r="T129" s="273"/>
      <c r="X129" s="272"/>
    </row>
    <row r="130" spans="14:24">
      <c r="N130" s="273"/>
      <c r="O130" s="273"/>
      <c r="P130" s="273"/>
      <c r="Q130" s="273"/>
      <c r="R130" s="273"/>
      <c r="S130" s="273"/>
      <c r="T130" s="273"/>
      <c r="X130" s="272"/>
    </row>
    <row r="131" spans="14:24">
      <c r="N131" s="273"/>
      <c r="O131" s="273"/>
      <c r="P131" s="273"/>
      <c r="Q131" s="273"/>
      <c r="R131" s="273"/>
      <c r="S131" s="273"/>
      <c r="T131" s="273"/>
      <c r="X131" s="272"/>
    </row>
    <row r="132" spans="14:24">
      <c r="N132" s="273"/>
      <c r="O132" s="273"/>
      <c r="P132" s="273"/>
      <c r="Q132" s="273"/>
      <c r="R132" s="273"/>
      <c r="S132" s="273"/>
      <c r="T132" s="273"/>
      <c r="X132" s="272"/>
    </row>
    <row r="133" spans="14:24">
      <c r="N133" s="273"/>
      <c r="O133" s="273"/>
      <c r="P133" s="273"/>
      <c r="Q133" s="273"/>
      <c r="R133" s="273"/>
      <c r="S133" s="273"/>
      <c r="T133" s="273"/>
      <c r="X133" s="272"/>
    </row>
    <row r="134" spans="14:24">
      <c r="N134" s="273"/>
      <c r="O134" s="273"/>
      <c r="P134" s="273"/>
      <c r="Q134" s="273"/>
      <c r="R134" s="273"/>
      <c r="S134" s="273"/>
      <c r="T134" s="273"/>
      <c r="X134" s="272"/>
    </row>
    <row r="135" spans="14:24">
      <c r="N135" s="273"/>
      <c r="O135" s="273"/>
      <c r="P135" s="273"/>
      <c r="Q135" s="273"/>
      <c r="R135" s="273"/>
      <c r="S135" s="273"/>
      <c r="T135" s="273"/>
      <c r="X135" s="272"/>
    </row>
    <row r="136" spans="14:24">
      <c r="N136" s="273"/>
      <c r="O136" s="273"/>
      <c r="P136" s="273"/>
      <c r="Q136" s="273"/>
      <c r="R136" s="273"/>
      <c r="S136" s="273"/>
      <c r="T136" s="273"/>
      <c r="X136" s="272"/>
    </row>
    <row r="137" spans="14:24">
      <c r="N137" s="273"/>
      <c r="O137" s="273"/>
      <c r="P137" s="273"/>
      <c r="Q137" s="273"/>
      <c r="R137" s="273"/>
      <c r="S137" s="273"/>
      <c r="T137" s="273"/>
      <c r="X137" s="272"/>
    </row>
    <row r="138" spans="14:24">
      <c r="N138" s="273"/>
      <c r="O138" s="273"/>
      <c r="P138" s="273"/>
      <c r="Q138" s="273"/>
      <c r="R138" s="273"/>
      <c r="S138" s="273"/>
      <c r="T138" s="273"/>
      <c r="X138" s="272"/>
    </row>
    <row r="139" spans="14:24">
      <c r="N139" s="273"/>
      <c r="O139" s="273"/>
      <c r="P139" s="273"/>
      <c r="Q139" s="273"/>
      <c r="R139" s="273"/>
      <c r="S139" s="273"/>
      <c r="T139" s="273"/>
      <c r="X139" s="272"/>
    </row>
    <row r="140" spans="14:24">
      <c r="N140" s="273"/>
      <c r="O140" s="273"/>
      <c r="P140" s="273"/>
      <c r="Q140" s="273"/>
      <c r="R140" s="273"/>
      <c r="S140" s="273"/>
      <c r="T140" s="273"/>
      <c r="X140" s="272"/>
    </row>
    <row r="141" spans="14:24">
      <c r="N141" s="273"/>
      <c r="O141" s="273"/>
      <c r="P141" s="273"/>
      <c r="Q141" s="273"/>
      <c r="R141" s="273"/>
      <c r="S141" s="273"/>
      <c r="T141" s="273"/>
      <c r="X141" s="272"/>
    </row>
    <row r="142" spans="14:24">
      <c r="N142" s="273"/>
      <c r="O142" s="273"/>
      <c r="P142" s="273"/>
      <c r="Q142" s="273"/>
      <c r="R142" s="273"/>
      <c r="S142" s="273"/>
      <c r="T142" s="273"/>
      <c r="X142" s="272"/>
    </row>
    <row r="143" spans="14:24">
      <c r="N143" s="273"/>
      <c r="O143" s="273"/>
      <c r="P143" s="273"/>
      <c r="Q143" s="273"/>
      <c r="R143" s="273"/>
      <c r="S143" s="273"/>
      <c r="T143" s="273"/>
      <c r="X143" s="272"/>
    </row>
    <row r="144" spans="14:24">
      <c r="N144" s="273"/>
      <c r="O144" s="273"/>
      <c r="P144" s="273"/>
      <c r="Q144" s="273"/>
      <c r="R144" s="273"/>
      <c r="S144" s="273"/>
      <c r="T144" s="273"/>
      <c r="X144" s="272"/>
    </row>
    <row r="145" spans="14:24">
      <c r="N145" s="273"/>
      <c r="O145" s="273"/>
      <c r="P145" s="273"/>
      <c r="Q145" s="273"/>
      <c r="R145" s="273"/>
      <c r="S145" s="273"/>
      <c r="T145" s="273"/>
      <c r="X145" s="272"/>
    </row>
    <row r="146" spans="14:24">
      <c r="N146" s="273"/>
      <c r="O146" s="273"/>
      <c r="P146" s="273"/>
      <c r="Q146" s="273"/>
      <c r="R146" s="273"/>
      <c r="S146" s="273"/>
      <c r="T146" s="273"/>
      <c r="X146" s="272"/>
    </row>
    <row r="147" spans="14:24">
      <c r="N147" s="273"/>
      <c r="O147" s="273"/>
      <c r="P147" s="273"/>
      <c r="Q147" s="273"/>
      <c r="R147" s="273"/>
      <c r="S147" s="273"/>
      <c r="T147" s="273"/>
      <c r="X147" s="272"/>
    </row>
    <row r="148" spans="14:24">
      <c r="N148" s="273"/>
      <c r="O148" s="273"/>
      <c r="P148" s="273"/>
      <c r="Q148" s="273"/>
      <c r="R148" s="273"/>
      <c r="S148" s="273"/>
      <c r="T148" s="273"/>
      <c r="X148" s="272"/>
    </row>
    <row r="149" spans="14:24">
      <c r="N149" s="273"/>
      <c r="O149" s="273"/>
      <c r="P149" s="273"/>
      <c r="Q149" s="273"/>
      <c r="R149" s="273"/>
      <c r="S149" s="273"/>
      <c r="T149" s="273"/>
      <c r="X149" s="272"/>
    </row>
    <row r="150" spans="14:24">
      <c r="N150" s="273"/>
      <c r="O150" s="273"/>
      <c r="P150" s="273"/>
      <c r="Q150" s="273"/>
      <c r="R150" s="273"/>
      <c r="S150" s="273"/>
      <c r="T150" s="273"/>
      <c r="X150" s="272"/>
    </row>
    <row r="151" spans="14:24">
      <c r="N151" s="273"/>
      <c r="O151" s="273"/>
      <c r="P151" s="273"/>
      <c r="Q151" s="273"/>
      <c r="R151" s="273"/>
      <c r="S151" s="273"/>
      <c r="T151" s="273"/>
      <c r="X151" s="272"/>
    </row>
    <row r="152" spans="14:24">
      <c r="N152" s="273"/>
      <c r="O152" s="273"/>
      <c r="P152" s="273"/>
      <c r="Q152" s="273"/>
      <c r="R152" s="273"/>
      <c r="S152" s="273"/>
      <c r="T152" s="273"/>
      <c r="X152" s="272"/>
    </row>
    <row r="153" spans="14:24">
      <c r="N153" s="273"/>
      <c r="O153" s="273"/>
      <c r="P153" s="273"/>
      <c r="Q153" s="273"/>
      <c r="R153" s="273"/>
      <c r="S153" s="273"/>
      <c r="T153" s="273"/>
      <c r="X153" s="272"/>
    </row>
    <row r="154" spans="14:24">
      <c r="N154" s="273"/>
      <c r="O154" s="273"/>
      <c r="P154" s="273"/>
      <c r="Q154" s="273"/>
      <c r="R154" s="273"/>
      <c r="S154" s="273"/>
      <c r="T154" s="273"/>
      <c r="X154" s="272"/>
    </row>
    <row r="155" spans="14:24">
      <c r="N155" s="273"/>
      <c r="O155" s="273"/>
      <c r="P155" s="273"/>
      <c r="Q155" s="273"/>
      <c r="R155" s="273"/>
      <c r="S155" s="273"/>
      <c r="T155" s="273"/>
      <c r="X155" s="272"/>
    </row>
    <row r="156" spans="14:24">
      <c r="N156" s="273"/>
      <c r="O156" s="273"/>
      <c r="P156" s="273"/>
      <c r="Q156" s="273"/>
      <c r="R156" s="273"/>
      <c r="S156" s="273"/>
      <c r="T156" s="273"/>
      <c r="X156" s="272"/>
    </row>
    <row r="157" spans="14:24">
      <c r="N157" s="273"/>
      <c r="O157" s="273"/>
      <c r="P157" s="273"/>
      <c r="Q157" s="273"/>
      <c r="R157" s="273"/>
      <c r="S157" s="273"/>
      <c r="T157" s="273"/>
      <c r="X157" s="272"/>
    </row>
    <row r="158" spans="14:24">
      <c r="N158" s="273"/>
      <c r="O158" s="273"/>
      <c r="P158" s="273"/>
      <c r="Q158" s="273"/>
      <c r="R158" s="273"/>
      <c r="S158" s="273"/>
      <c r="T158" s="273"/>
      <c r="X158" s="272"/>
    </row>
    <row r="159" spans="14:24">
      <c r="N159" s="273"/>
      <c r="O159" s="273"/>
      <c r="P159" s="273"/>
      <c r="Q159" s="273"/>
      <c r="R159" s="273"/>
      <c r="S159" s="273"/>
      <c r="T159" s="273"/>
      <c r="X159" s="272"/>
    </row>
    <row r="160" spans="14:24">
      <c r="N160" s="273"/>
      <c r="O160" s="273"/>
      <c r="P160" s="273"/>
      <c r="Q160" s="273"/>
      <c r="R160" s="273"/>
      <c r="S160" s="273"/>
      <c r="T160" s="273"/>
      <c r="X160" s="272"/>
    </row>
    <row r="161" spans="14:24">
      <c r="N161" s="273"/>
      <c r="O161" s="273"/>
      <c r="P161" s="273"/>
      <c r="Q161" s="273"/>
      <c r="R161" s="273"/>
      <c r="S161" s="273"/>
      <c r="T161" s="273"/>
      <c r="X161" s="272"/>
    </row>
    <row r="162" spans="14:24">
      <c r="N162" s="273"/>
      <c r="O162" s="273"/>
      <c r="P162" s="273"/>
      <c r="Q162" s="273"/>
      <c r="R162" s="273"/>
      <c r="S162" s="273"/>
      <c r="T162" s="273"/>
      <c r="X162" s="272"/>
    </row>
    <row r="163" spans="14:24">
      <c r="N163" s="273"/>
      <c r="O163" s="273"/>
      <c r="P163" s="273"/>
      <c r="Q163" s="273"/>
      <c r="R163" s="273"/>
      <c r="S163" s="273"/>
      <c r="T163" s="273"/>
      <c r="X163" s="272"/>
    </row>
    <row r="164" spans="14:24">
      <c r="N164" s="273"/>
      <c r="O164" s="273"/>
      <c r="P164" s="273"/>
      <c r="Q164" s="273"/>
      <c r="R164" s="273"/>
      <c r="S164" s="273"/>
      <c r="T164" s="273"/>
      <c r="X164" s="272"/>
    </row>
    <row r="165" spans="14:24">
      <c r="N165" s="273"/>
      <c r="O165" s="273"/>
      <c r="P165" s="273"/>
      <c r="Q165" s="273"/>
      <c r="R165" s="273"/>
      <c r="S165" s="273"/>
      <c r="T165" s="273"/>
      <c r="X165" s="272"/>
    </row>
    <row r="166" spans="14:24">
      <c r="N166" s="273"/>
      <c r="O166" s="273"/>
      <c r="P166" s="273"/>
      <c r="Q166" s="273"/>
      <c r="R166" s="273"/>
      <c r="S166" s="273"/>
      <c r="T166" s="273"/>
      <c r="X166" s="272"/>
    </row>
    <row r="167" spans="14:24">
      <c r="N167" s="273"/>
      <c r="O167" s="273"/>
      <c r="P167" s="273"/>
      <c r="Q167" s="273"/>
      <c r="R167" s="273"/>
      <c r="S167" s="273"/>
      <c r="T167" s="273"/>
      <c r="X167" s="272"/>
    </row>
    <row r="168" spans="14:24">
      <c r="N168" s="273"/>
      <c r="O168" s="273"/>
      <c r="P168" s="273"/>
      <c r="Q168" s="273"/>
      <c r="R168" s="273"/>
      <c r="S168" s="273"/>
      <c r="T168" s="273"/>
      <c r="X168" s="272"/>
    </row>
    <row r="169" spans="14:24">
      <c r="N169" s="273"/>
      <c r="O169" s="273"/>
      <c r="P169" s="273"/>
      <c r="Q169" s="273"/>
      <c r="R169" s="273"/>
      <c r="S169" s="273"/>
      <c r="T169" s="273"/>
      <c r="X169" s="272"/>
    </row>
    <row r="170" spans="14:24">
      <c r="N170" s="273"/>
      <c r="O170" s="273"/>
      <c r="P170" s="273"/>
      <c r="Q170" s="273"/>
      <c r="R170" s="273"/>
      <c r="S170" s="273"/>
      <c r="T170" s="273"/>
      <c r="X170" s="272"/>
    </row>
    <row r="171" spans="14:24">
      <c r="N171" s="273"/>
      <c r="O171" s="273"/>
      <c r="P171" s="273"/>
      <c r="Q171" s="273"/>
      <c r="R171" s="273"/>
      <c r="S171" s="273"/>
      <c r="T171" s="273"/>
      <c r="X171" s="272"/>
    </row>
    <row r="172" spans="14:24">
      <c r="N172" s="273"/>
      <c r="O172" s="273"/>
      <c r="P172" s="273"/>
      <c r="Q172" s="273"/>
      <c r="R172" s="273"/>
      <c r="S172" s="273"/>
      <c r="T172" s="273"/>
      <c r="X172" s="272"/>
    </row>
    <row r="173" spans="14:24">
      <c r="N173" s="273"/>
      <c r="O173" s="273"/>
      <c r="P173" s="273"/>
      <c r="Q173" s="273"/>
      <c r="R173" s="273"/>
      <c r="S173" s="273"/>
      <c r="T173" s="273"/>
      <c r="X173" s="272"/>
    </row>
    <row r="174" spans="14:24">
      <c r="N174" s="273"/>
      <c r="O174" s="273"/>
      <c r="P174" s="273"/>
      <c r="Q174" s="273"/>
      <c r="R174" s="273"/>
      <c r="S174" s="273"/>
      <c r="T174" s="273"/>
      <c r="X174" s="272"/>
    </row>
    <row r="175" spans="14:24">
      <c r="N175" s="273"/>
      <c r="O175" s="273"/>
      <c r="P175" s="273"/>
      <c r="Q175" s="273"/>
      <c r="R175" s="273"/>
      <c r="S175" s="273"/>
      <c r="T175" s="273"/>
      <c r="X175" s="272"/>
    </row>
    <row r="176" spans="14:24">
      <c r="N176" s="273"/>
      <c r="O176" s="273"/>
      <c r="P176" s="273"/>
      <c r="Q176" s="273"/>
      <c r="R176" s="273"/>
      <c r="S176" s="273"/>
      <c r="T176" s="273"/>
      <c r="X176" s="272"/>
    </row>
    <row r="177" spans="14:24">
      <c r="N177" s="273"/>
      <c r="O177" s="273"/>
      <c r="P177" s="273"/>
      <c r="Q177" s="273"/>
      <c r="R177" s="273"/>
      <c r="S177" s="273"/>
      <c r="T177" s="273"/>
      <c r="X177" s="272"/>
    </row>
    <row r="178" spans="14:24">
      <c r="N178" s="273"/>
      <c r="O178" s="273"/>
      <c r="P178" s="273"/>
      <c r="Q178" s="273"/>
      <c r="R178" s="273"/>
      <c r="S178" s="273"/>
      <c r="T178" s="273"/>
      <c r="X178" s="272"/>
    </row>
    <row r="179" spans="14:24">
      <c r="N179" s="273"/>
      <c r="O179" s="273"/>
      <c r="P179" s="273"/>
      <c r="Q179" s="273"/>
      <c r="R179" s="273"/>
      <c r="S179" s="273"/>
      <c r="T179" s="273"/>
      <c r="X179" s="272"/>
    </row>
    <row r="180" spans="14:24">
      <c r="N180" s="273"/>
      <c r="O180" s="273"/>
      <c r="P180" s="273"/>
      <c r="Q180" s="273"/>
      <c r="R180" s="273"/>
      <c r="S180" s="273"/>
      <c r="T180" s="273"/>
      <c r="X180" s="272"/>
    </row>
    <row r="181" spans="14:24">
      <c r="N181" s="273"/>
      <c r="O181" s="273"/>
      <c r="P181" s="273"/>
      <c r="Q181" s="273"/>
      <c r="R181" s="273"/>
      <c r="S181" s="273"/>
      <c r="T181" s="273"/>
      <c r="X181" s="272"/>
    </row>
    <row r="182" spans="14:24">
      <c r="N182" s="273"/>
      <c r="O182" s="273"/>
      <c r="P182" s="273"/>
      <c r="Q182" s="273"/>
      <c r="R182" s="273"/>
      <c r="S182" s="273"/>
      <c r="T182" s="273"/>
      <c r="X182" s="272"/>
    </row>
    <row r="183" spans="14:24">
      <c r="N183" s="273"/>
      <c r="O183" s="273"/>
      <c r="P183" s="273"/>
      <c r="Q183" s="273"/>
      <c r="R183" s="273"/>
      <c r="S183" s="273"/>
      <c r="T183" s="273"/>
      <c r="X183" s="272"/>
    </row>
    <row r="184" spans="14:24">
      <c r="N184" s="273"/>
      <c r="O184" s="273"/>
      <c r="P184" s="273"/>
      <c r="Q184" s="273"/>
      <c r="R184" s="273"/>
      <c r="S184" s="273"/>
      <c r="T184" s="273"/>
      <c r="X184" s="272"/>
    </row>
    <row r="185" spans="14:24">
      <c r="N185" s="273"/>
      <c r="O185" s="273"/>
      <c r="P185" s="273"/>
      <c r="Q185" s="273"/>
      <c r="R185" s="273"/>
      <c r="S185" s="273"/>
      <c r="T185" s="273"/>
      <c r="X185" s="272"/>
    </row>
    <row r="186" spans="14:24">
      <c r="N186" s="273"/>
      <c r="O186" s="273"/>
      <c r="P186" s="273"/>
      <c r="Q186" s="273"/>
      <c r="R186" s="273"/>
      <c r="S186" s="273"/>
      <c r="T186" s="273"/>
      <c r="X186" s="272"/>
    </row>
    <row r="187" spans="14:24">
      <c r="N187" s="273"/>
      <c r="O187" s="273"/>
      <c r="P187" s="273"/>
      <c r="Q187" s="273"/>
      <c r="R187" s="273"/>
      <c r="S187" s="273"/>
      <c r="T187" s="273"/>
      <c r="X187" s="272"/>
    </row>
    <row r="188" spans="14:24">
      <c r="N188" s="273"/>
      <c r="O188" s="273"/>
      <c r="P188" s="273"/>
      <c r="Q188" s="273"/>
      <c r="R188" s="273"/>
      <c r="S188" s="273"/>
      <c r="T188" s="273"/>
      <c r="X188" s="272"/>
    </row>
    <row r="189" spans="14:24">
      <c r="N189" s="273"/>
      <c r="O189" s="273"/>
      <c r="P189" s="273"/>
      <c r="Q189" s="273"/>
      <c r="R189" s="273"/>
      <c r="S189" s="273"/>
      <c r="T189" s="273"/>
      <c r="X189" s="272"/>
    </row>
    <row r="190" spans="14:24">
      <c r="N190" s="273"/>
      <c r="O190" s="273"/>
      <c r="P190" s="273"/>
      <c r="Q190" s="273"/>
      <c r="R190" s="273"/>
      <c r="S190" s="273"/>
      <c r="T190" s="273"/>
      <c r="X190" s="272"/>
    </row>
    <row r="191" spans="14:24">
      <c r="N191" s="273"/>
      <c r="O191" s="273"/>
      <c r="P191" s="273"/>
      <c r="Q191" s="273"/>
      <c r="R191" s="273"/>
      <c r="S191" s="273"/>
      <c r="T191" s="273"/>
      <c r="X191" s="272"/>
    </row>
    <row r="192" spans="14:24">
      <c r="N192" s="273"/>
      <c r="O192" s="273"/>
      <c r="P192" s="273"/>
      <c r="Q192" s="273"/>
      <c r="R192" s="273"/>
      <c r="S192" s="273"/>
      <c r="T192" s="273"/>
      <c r="X192" s="272"/>
    </row>
    <row r="193" spans="14:24">
      <c r="N193" s="273"/>
      <c r="O193" s="273"/>
      <c r="P193" s="273"/>
      <c r="Q193" s="273"/>
      <c r="R193" s="273"/>
      <c r="S193" s="273"/>
      <c r="T193" s="273"/>
      <c r="X193" s="272"/>
    </row>
    <row r="194" spans="14:24">
      <c r="N194" s="273"/>
      <c r="O194" s="273"/>
      <c r="P194" s="273"/>
      <c r="Q194" s="273"/>
      <c r="R194" s="273"/>
      <c r="S194" s="273"/>
      <c r="T194" s="273"/>
      <c r="X194" s="272"/>
    </row>
    <row r="195" spans="14:24">
      <c r="N195" s="273"/>
      <c r="O195" s="273"/>
      <c r="P195" s="273"/>
      <c r="Q195" s="273"/>
      <c r="R195" s="273"/>
      <c r="S195" s="273"/>
      <c r="T195" s="273"/>
      <c r="X195" s="272"/>
    </row>
    <row r="196" spans="14:24">
      <c r="N196" s="273"/>
      <c r="O196" s="273"/>
      <c r="P196" s="273"/>
      <c r="Q196" s="273"/>
      <c r="R196" s="273"/>
      <c r="S196" s="273"/>
      <c r="T196" s="273"/>
      <c r="X196" s="272"/>
    </row>
    <row r="197" spans="14:24">
      <c r="N197" s="273"/>
      <c r="O197" s="273"/>
      <c r="P197" s="273"/>
      <c r="Q197" s="273"/>
      <c r="R197" s="273"/>
      <c r="S197" s="273"/>
      <c r="T197" s="273"/>
      <c r="X197" s="272"/>
    </row>
    <row r="198" spans="14:24">
      <c r="N198" s="273"/>
      <c r="O198" s="273"/>
      <c r="P198" s="273"/>
      <c r="Q198" s="273"/>
      <c r="R198" s="273"/>
      <c r="S198" s="273"/>
      <c r="T198" s="273"/>
      <c r="X198" s="272"/>
    </row>
    <row r="199" spans="14:24">
      <c r="N199" s="273"/>
      <c r="O199" s="273"/>
      <c r="P199" s="273"/>
      <c r="Q199" s="273"/>
      <c r="R199" s="273"/>
      <c r="S199" s="273"/>
      <c r="T199" s="273"/>
      <c r="X199" s="272"/>
    </row>
    <row r="200" spans="14:24">
      <c r="N200" s="273"/>
      <c r="O200" s="273"/>
      <c r="P200" s="273"/>
      <c r="Q200" s="273"/>
      <c r="R200" s="273"/>
      <c r="S200" s="273"/>
      <c r="T200" s="273"/>
      <c r="X200" s="272"/>
    </row>
    <row r="201" spans="14:24">
      <c r="N201" s="273"/>
      <c r="O201" s="273"/>
      <c r="P201" s="273"/>
      <c r="Q201" s="273"/>
      <c r="R201" s="273"/>
      <c r="S201" s="273"/>
      <c r="T201" s="273"/>
      <c r="X201" s="272"/>
    </row>
    <row r="202" spans="14:24">
      <c r="N202" s="273"/>
      <c r="O202" s="273"/>
      <c r="P202" s="273"/>
      <c r="Q202" s="273"/>
      <c r="R202" s="273"/>
      <c r="S202" s="273"/>
      <c r="T202" s="273"/>
      <c r="X202" s="272"/>
    </row>
    <row r="203" spans="14:24">
      <c r="N203" s="273"/>
      <c r="O203" s="273"/>
      <c r="P203" s="273"/>
      <c r="Q203" s="273"/>
      <c r="R203" s="273"/>
      <c r="S203" s="273"/>
      <c r="T203" s="273"/>
      <c r="X203" s="272"/>
    </row>
    <row r="204" spans="14:24">
      <c r="N204" s="273"/>
      <c r="O204" s="273"/>
      <c r="P204" s="273"/>
      <c r="Q204" s="273"/>
      <c r="R204" s="273"/>
      <c r="S204" s="273"/>
      <c r="T204" s="273"/>
      <c r="X204" s="272"/>
    </row>
    <row r="205" spans="14:24">
      <c r="N205" s="273"/>
      <c r="O205" s="273"/>
      <c r="P205" s="273"/>
      <c r="Q205" s="273"/>
      <c r="R205" s="273"/>
      <c r="S205" s="273"/>
      <c r="T205" s="273"/>
      <c r="X205" s="272"/>
    </row>
    <row r="206" spans="14:24">
      <c r="N206" s="273"/>
      <c r="O206" s="273"/>
      <c r="P206" s="273"/>
      <c r="Q206" s="273"/>
      <c r="R206" s="273"/>
      <c r="S206" s="273"/>
      <c r="T206" s="273"/>
      <c r="X206" s="272"/>
    </row>
    <row r="207" spans="14:24">
      <c r="N207" s="273"/>
      <c r="O207" s="273"/>
      <c r="P207" s="273"/>
      <c r="Q207" s="273"/>
      <c r="R207" s="273"/>
      <c r="S207" s="273"/>
      <c r="T207" s="273"/>
      <c r="X207" s="272"/>
    </row>
    <row r="208" spans="14:24">
      <c r="N208" s="273"/>
      <c r="O208" s="273"/>
      <c r="P208" s="273"/>
      <c r="Q208" s="273"/>
      <c r="R208" s="273"/>
      <c r="S208" s="273"/>
      <c r="T208" s="273"/>
      <c r="X208" s="272"/>
    </row>
    <row r="209" spans="14:24">
      <c r="N209" s="273"/>
      <c r="O209" s="273"/>
      <c r="P209" s="273"/>
      <c r="Q209" s="273"/>
      <c r="R209" s="273"/>
      <c r="S209" s="273"/>
      <c r="T209" s="273"/>
      <c r="X209" s="272"/>
    </row>
    <row r="210" spans="14:24">
      <c r="N210" s="273"/>
      <c r="O210" s="273"/>
      <c r="P210" s="273"/>
      <c r="Q210" s="273"/>
      <c r="R210" s="273"/>
      <c r="S210" s="273"/>
      <c r="T210" s="273"/>
      <c r="X210" s="272"/>
    </row>
    <row r="211" spans="14:24">
      <c r="N211" s="273"/>
      <c r="O211" s="273"/>
      <c r="P211" s="273"/>
      <c r="Q211" s="273"/>
      <c r="R211" s="273"/>
      <c r="S211" s="273"/>
      <c r="T211" s="273"/>
      <c r="X211" s="272"/>
    </row>
    <row r="212" spans="14:24">
      <c r="N212" s="273"/>
      <c r="O212" s="273"/>
      <c r="P212" s="273"/>
      <c r="Q212" s="273"/>
      <c r="R212" s="273"/>
      <c r="S212" s="273"/>
      <c r="T212" s="273"/>
      <c r="X212" s="272"/>
    </row>
    <row r="213" spans="14:24">
      <c r="N213" s="273"/>
      <c r="O213" s="273"/>
      <c r="P213" s="273"/>
      <c r="Q213" s="273"/>
      <c r="R213" s="273"/>
      <c r="S213" s="273"/>
      <c r="T213" s="273"/>
      <c r="X213" s="272"/>
    </row>
    <row r="214" spans="14:24">
      <c r="N214" s="273"/>
      <c r="O214" s="273"/>
      <c r="P214" s="273"/>
      <c r="Q214" s="273"/>
      <c r="R214" s="273"/>
      <c r="S214" s="273"/>
      <c r="T214" s="273"/>
      <c r="X214" s="272"/>
    </row>
    <row r="215" spans="14:24">
      <c r="N215" s="273"/>
      <c r="O215" s="273"/>
      <c r="P215" s="273"/>
      <c r="Q215" s="273"/>
      <c r="R215" s="273"/>
      <c r="S215" s="273"/>
      <c r="T215" s="273"/>
      <c r="X215" s="272"/>
    </row>
    <row r="216" spans="14:24">
      <c r="N216" s="273"/>
      <c r="O216" s="273"/>
      <c r="P216" s="273"/>
      <c r="Q216" s="273"/>
      <c r="R216" s="273"/>
      <c r="S216" s="273"/>
      <c r="T216" s="273"/>
      <c r="X216" s="272"/>
    </row>
    <row r="217" spans="14:24">
      <c r="N217" s="273"/>
      <c r="O217" s="273"/>
      <c r="P217" s="273"/>
      <c r="Q217" s="273"/>
      <c r="R217" s="273"/>
      <c r="S217" s="273"/>
      <c r="T217" s="273"/>
      <c r="X217" s="272"/>
    </row>
    <row r="218" spans="14:24">
      <c r="N218" s="273"/>
      <c r="O218" s="273"/>
      <c r="P218" s="273"/>
      <c r="Q218" s="273"/>
      <c r="R218" s="273"/>
      <c r="S218" s="273"/>
      <c r="T218" s="273"/>
      <c r="X218" s="272"/>
    </row>
    <row r="219" spans="14:24">
      <c r="N219" s="273"/>
      <c r="O219" s="273"/>
      <c r="P219" s="273"/>
      <c r="Q219" s="273"/>
      <c r="R219" s="273"/>
      <c r="S219" s="273"/>
      <c r="T219" s="273"/>
      <c r="X219" s="272"/>
    </row>
    <row r="220" spans="14:24">
      <c r="N220" s="273"/>
      <c r="O220" s="273"/>
      <c r="P220" s="273"/>
      <c r="Q220" s="273"/>
      <c r="R220" s="273"/>
      <c r="S220" s="273"/>
      <c r="T220" s="273"/>
      <c r="X220" s="272"/>
    </row>
    <row r="221" spans="14:24">
      <c r="N221" s="273"/>
      <c r="O221" s="273"/>
      <c r="P221" s="273"/>
      <c r="Q221" s="273"/>
      <c r="R221" s="273"/>
      <c r="S221" s="273"/>
      <c r="T221" s="273"/>
      <c r="X221" s="272"/>
    </row>
    <row r="222" spans="14:24">
      <c r="N222" s="273"/>
      <c r="O222" s="273"/>
      <c r="P222" s="273"/>
      <c r="Q222" s="273"/>
      <c r="R222" s="273"/>
      <c r="S222" s="273"/>
      <c r="T222" s="273"/>
      <c r="X222" s="272"/>
    </row>
    <row r="223" spans="14:24">
      <c r="N223" s="273"/>
      <c r="O223" s="273"/>
      <c r="P223" s="273"/>
      <c r="Q223" s="273"/>
      <c r="R223" s="273"/>
      <c r="S223" s="273"/>
      <c r="T223" s="273"/>
      <c r="X223" s="272"/>
    </row>
    <row r="224" spans="14:24">
      <c r="N224" s="273"/>
      <c r="O224" s="273"/>
      <c r="P224" s="273"/>
      <c r="Q224" s="273"/>
      <c r="R224" s="273"/>
      <c r="S224" s="273"/>
      <c r="T224" s="273"/>
      <c r="X224" s="272"/>
    </row>
    <row r="225" spans="14:24">
      <c r="N225" s="273"/>
      <c r="O225" s="273"/>
      <c r="P225" s="273"/>
      <c r="Q225" s="273"/>
      <c r="R225" s="273"/>
      <c r="S225" s="273"/>
      <c r="T225" s="273"/>
      <c r="X225" s="272"/>
    </row>
    <row r="226" spans="14:24">
      <c r="N226" s="273"/>
      <c r="O226" s="273"/>
      <c r="P226" s="273"/>
      <c r="Q226" s="273"/>
      <c r="R226" s="273"/>
      <c r="S226" s="273"/>
      <c r="T226" s="273"/>
      <c r="X226" s="272"/>
    </row>
    <row r="227" spans="14:24">
      <c r="N227" s="273"/>
      <c r="O227" s="273"/>
      <c r="P227" s="273"/>
      <c r="Q227" s="273"/>
      <c r="R227" s="273"/>
      <c r="S227" s="273"/>
      <c r="T227" s="273"/>
      <c r="X227" s="272"/>
    </row>
    <row r="228" spans="14:24">
      <c r="N228" s="273"/>
      <c r="O228" s="273"/>
      <c r="P228" s="273"/>
      <c r="Q228" s="273"/>
      <c r="R228" s="273"/>
      <c r="S228" s="273"/>
      <c r="T228" s="273"/>
      <c r="X228" s="272"/>
    </row>
    <row r="229" spans="14:24">
      <c r="N229" s="273"/>
      <c r="O229" s="273"/>
      <c r="P229" s="273"/>
      <c r="Q229" s="273"/>
      <c r="R229" s="273"/>
      <c r="S229" s="273"/>
      <c r="T229" s="273"/>
      <c r="X229" s="272"/>
    </row>
    <row r="230" spans="14:24">
      <c r="N230" s="273"/>
      <c r="O230" s="273"/>
      <c r="P230" s="273"/>
      <c r="Q230" s="273"/>
      <c r="R230" s="273"/>
      <c r="S230" s="273"/>
      <c r="T230" s="273"/>
      <c r="X230" s="272"/>
    </row>
    <row r="231" spans="14:24">
      <c r="N231" s="273"/>
      <c r="O231" s="273"/>
      <c r="P231" s="273"/>
      <c r="Q231" s="273"/>
      <c r="R231" s="273"/>
      <c r="S231" s="273"/>
      <c r="T231" s="273"/>
      <c r="X231" s="272"/>
    </row>
    <row r="232" spans="14:24">
      <c r="N232" s="273"/>
      <c r="O232" s="273"/>
      <c r="P232" s="273"/>
      <c r="Q232" s="273"/>
      <c r="R232" s="273"/>
      <c r="S232" s="273"/>
      <c r="T232" s="273"/>
      <c r="X232" s="272"/>
    </row>
    <row r="233" spans="14:24">
      <c r="N233" s="273"/>
      <c r="O233" s="273"/>
      <c r="P233" s="273"/>
      <c r="Q233" s="273"/>
      <c r="R233" s="273"/>
      <c r="S233" s="273"/>
      <c r="T233" s="273"/>
      <c r="X233" s="272"/>
    </row>
    <row r="234" spans="14:24">
      <c r="N234" s="273"/>
      <c r="O234" s="273"/>
      <c r="P234" s="273"/>
      <c r="Q234" s="273"/>
      <c r="R234" s="273"/>
      <c r="S234" s="273"/>
      <c r="T234" s="273"/>
      <c r="X234" s="272"/>
    </row>
    <row r="235" spans="14:24">
      <c r="N235" s="273"/>
      <c r="O235" s="273"/>
      <c r="P235" s="273"/>
      <c r="Q235" s="273"/>
      <c r="R235" s="273"/>
      <c r="S235" s="273"/>
      <c r="T235" s="273"/>
      <c r="X235" s="272"/>
    </row>
    <row r="236" spans="14:24">
      <c r="N236" s="273"/>
      <c r="O236" s="273"/>
      <c r="P236" s="273"/>
      <c r="Q236" s="273"/>
      <c r="R236" s="273"/>
      <c r="S236" s="273"/>
      <c r="T236" s="273"/>
      <c r="X236" s="272"/>
    </row>
    <row r="237" spans="14:24">
      <c r="N237" s="273"/>
      <c r="O237" s="273"/>
      <c r="P237" s="273"/>
      <c r="Q237" s="273"/>
      <c r="R237" s="273"/>
      <c r="S237" s="273"/>
      <c r="T237" s="273"/>
      <c r="X237" s="272"/>
    </row>
    <row r="238" spans="14:24">
      <c r="N238" s="273"/>
      <c r="O238" s="273"/>
      <c r="P238" s="273"/>
      <c r="Q238" s="273"/>
      <c r="R238" s="273"/>
      <c r="S238" s="273"/>
      <c r="T238" s="273"/>
      <c r="X238" s="272"/>
    </row>
    <row r="239" spans="14:24">
      <c r="N239" s="273"/>
      <c r="O239" s="273"/>
      <c r="P239" s="273"/>
      <c r="Q239" s="273"/>
      <c r="R239" s="273"/>
      <c r="S239" s="273"/>
      <c r="T239" s="273"/>
      <c r="X239" s="272"/>
    </row>
    <row r="240" spans="14:24">
      <c r="N240" s="273"/>
      <c r="O240" s="273"/>
      <c r="P240" s="273"/>
      <c r="Q240" s="273"/>
      <c r="R240" s="273"/>
      <c r="S240" s="273"/>
      <c r="T240" s="273"/>
      <c r="X240" s="272"/>
    </row>
    <row r="241" spans="14:24">
      <c r="N241" s="273"/>
      <c r="O241" s="273"/>
      <c r="P241" s="273"/>
      <c r="Q241" s="273"/>
      <c r="R241" s="273"/>
      <c r="S241" s="273"/>
      <c r="T241" s="273"/>
      <c r="X241" s="272"/>
    </row>
    <row r="242" spans="14:24">
      <c r="N242" s="273"/>
      <c r="O242" s="273"/>
      <c r="P242" s="273"/>
      <c r="Q242" s="273"/>
      <c r="R242" s="273"/>
      <c r="S242" s="273"/>
      <c r="T242" s="273"/>
      <c r="X242" s="272"/>
    </row>
    <row r="243" spans="14:24">
      <c r="N243" s="273"/>
      <c r="O243" s="273"/>
      <c r="P243" s="273"/>
      <c r="Q243" s="273"/>
      <c r="R243" s="273"/>
      <c r="S243" s="273"/>
      <c r="T243" s="273"/>
      <c r="X243" s="272"/>
    </row>
    <row r="244" spans="14:24">
      <c r="N244" s="273"/>
      <c r="O244" s="273"/>
      <c r="P244" s="273"/>
      <c r="Q244" s="273"/>
      <c r="R244" s="273"/>
      <c r="S244" s="273"/>
      <c r="T244" s="273"/>
      <c r="X244" s="272"/>
    </row>
    <row r="245" spans="14:24">
      <c r="N245" s="273"/>
      <c r="O245" s="273"/>
      <c r="P245" s="273"/>
      <c r="Q245" s="273"/>
      <c r="R245" s="273"/>
      <c r="S245" s="273"/>
      <c r="T245" s="273"/>
      <c r="X245" s="272"/>
    </row>
    <row r="246" spans="14:24">
      <c r="N246" s="273"/>
      <c r="O246" s="273"/>
      <c r="P246" s="273"/>
      <c r="Q246" s="273"/>
      <c r="R246" s="273"/>
      <c r="S246" s="273"/>
      <c r="T246" s="273"/>
      <c r="X246" s="272"/>
    </row>
    <row r="247" spans="14:24">
      <c r="N247" s="273"/>
      <c r="O247" s="273"/>
      <c r="P247" s="273"/>
      <c r="Q247" s="273"/>
      <c r="R247" s="273"/>
      <c r="S247" s="273"/>
      <c r="T247" s="273"/>
      <c r="X247" s="272"/>
    </row>
    <row r="248" spans="14:24">
      <c r="N248" s="273"/>
      <c r="O248" s="273"/>
      <c r="P248" s="273"/>
      <c r="Q248" s="273"/>
      <c r="R248" s="273"/>
      <c r="S248" s="273"/>
      <c r="T248" s="273"/>
      <c r="X248" s="272"/>
    </row>
    <row r="249" spans="14:24">
      <c r="N249" s="273"/>
      <c r="O249" s="273"/>
      <c r="P249" s="273"/>
      <c r="Q249" s="273"/>
      <c r="R249" s="273"/>
      <c r="S249" s="273"/>
      <c r="T249" s="273"/>
      <c r="X249" s="272"/>
    </row>
    <row r="250" spans="14:24">
      <c r="N250" s="273"/>
      <c r="O250" s="273"/>
      <c r="P250" s="273"/>
      <c r="Q250" s="273"/>
      <c r="R250" s="273"/>
      <c r="S250" s="273"/>
      <c r="T250" s="273"/>
      <c r="X250" s="272"/>
    </row>
    <row r="251" spans="14:24">
      <c r="N251" s="273"/>
      <c r="O251" s="273"/>
      <c r="P251" s="273"/>
      <c r="Q251" s="273"/>
      <c r="R251" s="273"/>
      <c r="S251" s="273"/>
      <c r="T251" s="273"/>
      <c r="X251" s="272"/>
    </row>
    <row r="252" spans="14:24">
      <c r="N252" s="273"/>
      <c r="O252" s="273"/>
      <c r="P252" s="273"/>
      <c r="Q252" s="273"/>
      <c r="R252" s="273"/>
      <c r="S252" s="273"/>
      <c r="T252" s="273"/>
      <c r="X252" s="272"/>
    </row>
    <row r="253" spans="14:24">
      <c r="N253" s="273"/>
      <c r="O253" s="273"/>
      <c r="P253" s="273"/>
      <c r="Q253" s="273"/>
      <c r="R253" s="273"/>
      <c r="S253" s="273"/>
      <c r="T253" s="273"/>
      <c r="X253" s="272"/>
    </row>
    <row r="254" spans="14:24">
      <c r="N254" s="273"/>
      <c r="O254" s="273"/>
      <c r="P254" s="273"/>
      <c r="Q254" s="273"/>
      <c r="R254" s="273"/>
      <c r="S254" s="273"/>
      <c r="T254" s="273"/>
      <c r="X254" s="272"/>
    </row>
    <row r="255" spans="14:24">
      <c r="N255" s="273"/>
      <c r="O255" s="273"/>
      <c r="P255" s="273"/>
      <c r="Q255" s="273"/>
      <c r="R255" s="273"/>
      <c r="S255" s="273"/>
      <c r="T255" s="273"/>
      <c r="X255" s="272"/>
    </row>
    <row r="256" spans="14:24">
      <c r="N256" s="273"/>
      <c r="O256" s="273"/>
      <c r="P256" s="273"/>
      <c r="Q256" s="273"/>
      <c r="R256" s="273"/>
      <c r="S256" s="273"/>
      <c r="T256" s="273"/>
      <c r="X256" s="272"/>
    </row>
    <row r="257" spans="14:24">
      <c r="N257" s="273"/>
      <c r="O257" s="273"/>
      <c r="P257" s="273"/>
      <c r="Q257" s="273"/>
      <c r="R257" s="273"/>
      <c r="S257" s="273"/>
      <c r="T257" s="273"/>
      <c r="X257" s="272"/>
    </row>
    <row r="258" spans="14:24">
      <c r="N258" s="273"/>
      <c r="O258" s="273"/>
      <c r="P258" s="273"/>
      <c r="Q258" s="273"/>
      <c r="R258" s="273"/>
      <c r="S258" s="273"/>
      <c r="T258" s="273"/>
      <c r="X258" s="272"/>
    </row>
    <row r="259" spans="14:24">
      <c r="N259" s="273"/>
      <c r="O259" s="273"/>
      <c r="P259" s="273"/>
      <c r="Q259" s="273"/>
      <c r="R259" s="273"/>
      <c r="S259" s="273"/>
      <c r="T259" s="273"/>
      <c r="X259" s="272"/>
    </row>
    <row r="260" spans="14:24">
      <c r="N260" s="273"/>
      <c r="O260" s="273"/>
      <c r="P260" s="273"/>
      <c r="Q260" s="273"/>
      <c r="R260" s="273"/>
      <c r="S260" s="273"/>
      <c r="T260" s="273"/>
      <c r="X260" s="272"/>
    </row>
    <row r="261" spans="14:24">
      <c r="N261" s="273"/>
      <c r="O261" s="273"/>
      <c r="P261" s="273"/>
      <c r="Q261" s="273"/>
      <c r="R261" s="273"/>
      <c r="S261" s="273"/>
      <c r="T261" s="273"/>
      <c r="X261" s="272"/>
    </row>
    <row r="262" spans="14:24">
      <c r="N262" s="273"/>
      <c r="O262" s="273"/>
      <c r="P262" s="273"/>
      <c r="Q262" s="273"/>
      <c r="R262" s="273"/>
      <c r="S262" s="273"/>
      <c r="T262" s="273"/>
      <c r="X262" s="272"/>
    </row>
    <row r="263" spans="14:24">
      <c r="N263" s="273"/>
      <c r="O263" s="273"/>
      <c r="P263" s="273"/>
      <c r="Q263" s="273"/>
      <c r="R263" s="273"/>
      <c r="S263" s="273"/>
      <c r="T263" s="273"/>
      <c r="X263" s="272"/>
    </row>
    <row r="264" spans="14:24">
      <c r="N264" s="273"/>
      <c r="O264" s="273"/>
      <c r="P264" s="273"/>
      <c r="Q264" s="273"/>
      <c r="R264" s="273"/>
      <c r="S264" s="273"/>
      <c r="T264" s="273"/>
      <c r="X264" s="272"/>
    </row>
    <row r="265" spans="14:24">
      <c r="N265" s="273"/>
      <c r="O265" s="273"/>
      <c r="P265" s="273"/>
      <c r="Q265" s="273"/>
      <c r="R265" s="273"/>
      <c r="S265" s="273"/>
      <c r="T265" s="273"/>
      <c r="X265" s="272"/>
    </row>
    <row r="266" spans="14:24">
      <c r="N266" s="273"/>
      <c r="O266" s="273"/>
      <c r="P266" s="273"/>
      <c r="Q266" s="273"/>
      <c r="R266" s="273"/>
      <c r="S266" s="273"/>
      <c r="T266" s="273"/>
      <c r="X266" s="272"/>
    </row>
    <row r="267" spans="14:24">
      <c r="N267" s="273"/>
      <c r="O267" s="273"/>
      <c r="P267" s="273"/>
      <c r="Q267" s="273"/>
      <c r="R267" s="273"/>
      <c r="S267" s="273"/>
      <c r="T267" s="273"/>
      <c r="X267" s="272"/>
    </row>
    <row r="268" spans="14:24">
      <c r="N268" s="273"/>
      <c r="O268" s="273"/>
      <c r="P268" s="273"/>
      <c r="Q268" s="273"/>
      <c r="R268" s="273"/>
      <c r="S268" s="273"/>
      <c r="T268" s="273"/>
      <c r="X268" s="272"/>
    </row>
    <row r="269" spans="14:24">
      <c r="N269" s="273"/>
      <c r="O269" s="273"/>
      <c r="P269" s="273"/>
      <c r="Q269" s="273"/>
      <c r="R269" s="273"/>
      <c r="S269" s="273"/>
      <c r="T269" s="273"/>
      <c r="X269" s="272"/>
    </row>
    <row r="270" spans="14:24">
      <c r="N270" s="273"/>
      <c r="O270" s="273"/>
      <c r="P270" s="273"/>
      <c r="Q270" s="273"/>
      <c r="R270" s="273"/>
      <c r="S270" s="273"/>
      <c r="T270" s="273"/>
      <c r="X270" s="272"/>
    </row>
    <row r="271" spans="14:24">
      <c r="N271" s="273"/>
      <c r="O271" s="273"/>
      <c r="P271" s="273"/>
      <c r="Q271" s="273"/>
      <c r="R271" s="273"/>
      <c r="S271" s="273"/>
      <c r="T271" s="273"/>
      <c r="X271" s="272"/>
    </row>
    <row r="272" spans="14:24">
      <c r="N272" s="273"/>
      <c r="O272" s="273"/>
      <c r="P272" s="273"/>
      <c r="Q272" s="273"/>
      <c r="R272" s="273"/>
      <c r="S272" s="273"/>
      <c r="T272" s="273"/>
      <c r="X272" s="272"/>
    </row>
    <row r="273" spans="14:24">
      <c r="N273" s="273"/>
      <c r="O273" s="273"/>
      <c r="P273" s="273"/>
      <c r="Q273" s="273"/>
      <c r="R273" s="273"/>
      <c r="S273" s="273"/>
      <c r="T273" s="273"/>
      <c r="X273" s="272"/>
    </row>
    <row r="274" spans="14:24">
      <c r="N274" s="273"/>
      <c r="O274" s="273"/>
      <c r="P274" s="273"/>
      <c r="Q274" s="273"/>
      <c r="R274" s="273"/>
      <c r="S274" s="273"/>
      <c r="T274" s="273"/>
      <c r="X274" s="272"/>
    </row>
    <row r="275" spans="14:24">
      <c r="N275" s="273"/>
      <c r="O275" s="273"/>
      <c r="P275" s="273"/>
      <c r="Q275" s="273"/>
      <c r="R275" s="273"/>
      <c r="S275" s="273"/>
      <c r="T275" s="273"/>
      <c r="X275" s="272"/>
    </row>
    <row r="276" spans="14:24">
      <c r="N276" s="273"/>
      <c r="O276" s="273"/>
      <c r="P276" s="273"/>
      <c r="Q276" s="273"/>
      <c r="R276" s="273"/>
      <c r="S276" s="273"/>
      <c r="T276" s="273"/>
      <c r="X276" s="272"/>
    </row>
    <row r="277" spans="14:24">
      <c r="N277" s="273"/>
      <c r="O277" s="273"/>
      <c r="P277" s="273"/>
      <c r="Q277" s="273"/>
      <c r="R277" s="273"/>
      <c r="S277" s="273"/>
      <c r="T277" s="273"/>
      <c r="X277" s="272"/>
    </row>
    <row r="278" spans="14:24">
      <c r="N278" s="273"/>
      <c r="O278" s="273"/>
      <c r="P278" s="273"/>
      <c r="Q278" s="273"/>
      <c r="R278" s="273"/>
      <c r="S278" s="273"/>
      <c r="T278" s="273"/>
      <c r="X278" s="272"/>
    </row>
    <row r="279" spans="14:24">
      <c r="N279" s="273"/>
      <c r="O279" s="273"/>
      <c r="P279" s="273"/>
      <c r="Q279" s="273"/>
      <c r="R279" s="273"/>
      <c r="S279" s="273"/>
      <c r="T279" s="273"/>
      <c r="X279" s="272"/>
    </row>
    <row r="280" spans="14:24">
      <c r="N280" s="273"/>
      <c r="O280" s="273"/>
      <c r="P280" s="273"/>
      <c r="Q280" s="273"/>
      <c r="R280" s="273"/>
      <c r="S280" s="273"/>
      <c r="T280" s="273"/>
      <c r="X280" s="272"/>
    </row>
    <row r="281" spans="14:24">
      <c r="N281" s="273"/>
      <c r="O281" s="273"/>
      <c r="P281" s="273"/>
      <c r="Q281" s="273"/>
      <c r="R281" s="273"/>
      <c r="S281" s="273"/>
      <c r="T281" s="273"/>
      <c r="X281" s="272"/>
    </row>
    <row r="282" spans="14:24">
      <c r="N282" s="273"/>
      <c r="O282" s="273"/>
      <c r="P282" s="273"/>
      <c r="Q282" s="273"/>
      <c r="R282" s="273"/>
      <c r="S282" s="273"/>
      <c r="T282" s="273"/>
      <c r="X282" s="272"/>
    </row>
    <row r="283" spans="14:24">
      <c r="N283" s="273"/>
      <c r="O283" s="273"/>
      <c r="P283" s="273"/>
      <c r="Q283" s="273"/>
      <c r="R283" s="273"/>
      <c r="S283" s="273"/>
      <c r="T283" s="273"/>
      <c r="X283" s="272"/>
    </row>
    <row r="284" spans="14:24">
      <c r="N284" s="273"/>
      <c r="O284" s="273"/>
      <c r="P284" s="273"/>
      <c r="Q284" s="273"/>
      <c r="R284" s="273"/>
      <c r="S284" s="273"/>
      <c r="T284" s="273"/>
      <c r="X284" s="272"/>
    </row>
    <row r="285" spans="14:24">
      <c r="N285" s="273"/>
      <c r="O285" s="273"/>
      <c r="P285" s="273"/>
      <c r="Q285" s="273"/>
      <c r="R285" s="273"/>
      <c r="S285" s="273"/>
      <c r="T285" s="273"/>
      <c r="X285" s="272"/>
    </row>
    <row r="286" spans="14:24">
      <c r="N286" s="273"/>
      <c r="O286" s="273"/>
      <c r="P286" s="273"/>
      <c r="Q286" s="273"/>
      <c r="R286" s="273"/>
      <c r="S286" s="273"/>
      <c r="T286" s="273"/>
      <c r="X286" s="272"/>
    </row>
    <row r="287" spans="14:24">
      <c r="N287" s="273"/>
      <c r="O287" s="273"/>
      <c r="P287" s="273"/>
      <c r="Q287" s="273"/>
      <c r="R287" s="273"/>
      <c r="S287" s="273"/>
      <c r="T287" s="273"/>
      <c r="X287" s="272"/>
    </row>
    <row r="288" spans="14:24">
      <c r="N288" s="273"/>
      <c r="O288" s="273"/>
      <c r="P288" s="273"/>
      <c r="Q288" s="273"/>
      <c r="R288" s="273"/>
      <c r="S288" s="273"/>
      <c r="T288" s="273"/>
      <c r="X288" s="272"/>
    </row>
    <row r="289" spans="14:24">
      <c r="N289" s="273"/>
      <c r="O289" s="273"/>
      <c r="P289" s="273"/>
      <c r="Q289" s="273"/>
      <c r="R289" s="273"/>
      <c r="S289" s="273"/>
      <c r="T289" s="273"/>
      <c r="X289" s="272"/>
    </row>
    <row r="290" spans="14:24">
      <c r="N290" s="273"/>
      <c r="O290" s="273"/>
      <c r="P290" s="273"/>
      <c r="Q290" s="273"/>
      <c r="R290" s="273"/>
      <c r="S290" s="273"/>
      <c r="T290" s="273"/>
      <c r="X290" s="272"/>
    </row>
    <row r="291" spans="14:24">
      <c r="N291" s="273"/>
      <c r="O291" s="273"/>
      <c r="P291" s="273"/>
      <c r="Q291" s="273"/>
      <c r="R291" s="273"/>
      <c r="S291" s="273"/>
      <c r="T291" s="273"/>
      <c r="X291" s="272"/>
    </row>
    <row r="292" spans="14:24">
      <c r="N292" s="273"/>
      <c r="O292" s="273"/>
      <c r="P292" s="273"/>
      <c r="Q292" s="273"/>
      <c r="R292" s="273"/>
      <c r="S292" s="273"/>
      <c r="T292" s="273"/>
      <c r="X292" s="272"/>
    </row>
    <row r="293" spans="14:24">
      <c r="N293" s="273"/>
      <c r="O293" s="273"/>
      <c r="P293" s="273"/>
      <c r="Q293" s="273"/>
      <c r="R293" s="273"/>
      <c r="S293" s="273"/>
      <c r="T293" s="273"/>
      <c r="X293" s="272"/>
    </row>
    <row r="294" spans="14:24">
      <c r="N294" s="273"/>
      <c r="O294" s="273"/>
      <c r="P294" s="273"/>
      <c r="Q294" s="273"/>
      <c r="R294" s="273"/>
      <c r="S294" s="273"/>
      <c r="T294" s="273"/>
      <c r="X294" s="272"/>
    </row>
    <row r="295" spans="14:24">
      <c r="N295" s="273"/>
      <c r="O295" s="273"/>
      <c r="P295" s="273"/>
      <c r="Q295" s="273"/>
      <c r="R295" s="273"/>
      <c r="S295" s="273"/>
      <c r="T295" s="273"/>
      <c r="X295" s="272"/>
    </row>
    <row r="296" spans="14:24">
      <c r="N296" s="273"/>
      <c r="O296" s="273"/>
      <c r="P296" s="273"/>
      <c r="Q296" s="273"/>
      <c r="R296" s="273"/>
      <c r="S296" s="273"/>
      <c r="T296" s="273"/>
      <c r="X296" s="272"/>
    </row>
    <row r="297" spans="14:24">
      <c r="N297" s="273"/>
      <c r="O297" s="273"/>
      <c r="P297" s="273"/>
      <c r="Q297" s="273"/>
      <c r="R297" s="273"/>
      <c r="S297" s="273"/>
      <c r="T297" s="273"/>
      <c r="X297" s="272"/>
    </row>
    <row r="298" spans="14:24">
      <c r="N298" s="273"/>
      <c r="O298" s="273"/>
      <c r="P298" s="273"/>
      <c r="Q298" s="273"/>
      <c r="R298" s="273"/>
      <c r="S298" s="273"/>
      <c r="T298" s="273"/>
      <c r="X298" s="272"/>
    </row>
    <row r="299" spans="14:24">
      <c r="N299" s="273"/>
      <c r="O299" s="273"/>
      <c r="P299" s="273"/>
      <c r="Q299" s="273"/>
      <c r="R299" s="273"/>
      <c r="S299" s="273"/>
      <c r="T299" s="273"/>
      <c r="X299" s="272"/>
    </row>
    <row r="300" spans="14:24">
      <c r="N300" s="273"/>
      <c r="O300" s="273"/>
      <c r="P300" s="273"/>
      <c r="Q300" s="273"/>
      <c r="R300" s="273"/>
      <c r="S300" s="273"/>
      <c r="T300" s="273"/>
      <c r="X300" s="272"/>
    </row>
    <row r="301" spans="14:24">
      <c r="N301" s="273"/>
      <c r="O301" s="273"/>
      <c r="P301" s="273"/>
      <c r="Q301" s="273"/>
      <c r="R301" s="273"/>
      <c r="S301" s="273"/>
      <c r="T301" s="273"/>
      <c r="X301" s="272"/>
    </row>
    <row r="302" spans="14:24">
      <c r="N302" s="273"/>
      <c r="O302" s="273"/>
      <c r="P302" s="273"/>
      <c r="Q302" s="273"/>
      <c r="R302" s="273"/>
      <c r="S302" s="273"/>
      <c r="T302" s="273"/>
      <c r="X302" s="272"/>
    </row>
    <row r="303" spans="14:24">
      <c r="N303" s="273"/>
      <c r="O303" s="273"/>
      <c r="P303" s="273"/>
      <c r="Q303" s="273"/>
      <c r="R303" s="273"/>
      <c r="S303" s="273"/>
      <c r="T303" s="273"/>
      <c r="X303" s="272"/>
    </row>
    <row r="304" spans="14:24">
      <c r="N304" s="273"/>
      <c r="O304" s="273"/>
      <c r="P304" s="273"/>
      <c r="Q304" s="273"/>
      <c r="R304" s="273"/>
      <c r="S304" s="273"/>
      <c r="T304" s="273"/>
      <c r="X304" s="272"/>
    </row>
    <row r="305" spans="14:24">
      <c r="N305" s="273"/>
      <c r="O305" s="273"/>
      <c r="P305" s="273"/>
      <c r="Q305" s="273"/>
      <c r="R305" s="273"/>
      <c r="S305" s="273"/>
      <c r="T305" s="273"/>
      <c r="X305" s="272"/>
    </row>
    <row r="306" spans="14:24">
      <c r="N306" s="273"/>
      <c r="O306" s="273"/>
      <c r="P306" s="273"/>
      <c r="Q306" s="273"/>
      <c r="R306" s="273"/>
      <c r="S306" s="273"/>
      <c r="T306" s="273"/>
      <c r="X306" s="272"/>
    </row>
    <row r="307" spans="14:24">
      <c r="N307" s="273"/>
      <c r="O307" s="273"/>
      <c r="P307" s="273"/>
      <c r="Q307" s="273"/>
      <c r="R307" s="273"/>
      <c r="S307" s="273"/>
      <c r="T307" s="273"/>
      <c r="X307" s="272"/>
    </row>
    <row r="308" spans="14:24">
      <c r="N308" s="273"/>
      <c r="O308" s="273"/>
      <c r="P308" s="273"/>
      <c r="Q308" s="273"/>
      <c r="R308" s="273"/>
      <c r="S308" s="273"/>
      <c r="T308" s="273"/>
      <c r="X308" s="272"/>
    </row>
    <row r="309" spans="14:24">
      <c r="N309" s="273"/>
      <c r="O309" s="273"/>
      <c r="P309" s="273"/>
      <c r="Q309" s="273"/>
      <c r="R309" s="273"/>
      <c r="S309" s="273"/>
      <c r="T309" s="273"/>
      <c r="X309" s="272"/>
    </row>
    <row r="310" spans="14:24">
      <c r="N310" s="273"/>
      <c r="O310" s="273"/>
      <c r="P310" s="273"/>
      <c r="Q310" s="273"/>
      <c r="R310" s="273"/>
      <c r="S310" s="273"/>
      <c r="T310" s="273"/>
      <c r="X310" s="272"/>
    </row>
    <row r="311" spans="14:24">
      <c r="N311" s="273"/>
      <c r="O311" s="273"/>
      <c r="P311" s="273"/>
      <c r="Q311" s="273"/>
      <c r="R311" s="273"/>
      <c r="S311" s="273"/>
      <c r="T311" s="273"/>
      <c r="X311" s="272"/>
    </row>
    <row r="312" spans="14:24">
      <c r="N312" s="273"/>
      <c r="O312" s="273"/>
      <c r="P312" s="273"/>
      <c r="Q312" s="273"/>
      <c r="R312" s="273"/>
      <c r="S312" s="273"/>
      <c r="T312" s="273"/>
      <c r="X312" s="272"/>
    </row>
    <row r="313" spans="14:24">
      <c r="N313" s="273"/>
      <c r="O313" s="273"/>
      <c r="P313" s="273"/>
      <c r="Q313" s="273"/>
      <c r="R313" s="273"/>
      <c r="S313" s="273"/>
      <c r="T313" s="273"/>
      <c r="X313" s="272"/>
    </row>
    <row r="314" spans="14:24">
      <c r="N314" s="273"/>
      <c r="O314" s="273"/>
      <c r="P314" s="273"/>
      <c r="Q314" s="273"/>
      <c r="R314" s="273"/>
      <c r="S314" s="273"/>
      <c r="T314" s="273"/>
      <c r="X314" s="272"/>
    </row>
    <row r="315" spans="14:24">
      <c r="N315" s="273"/>
      <c r="O315" s="273"/>
      <c r="P315" s="273"/>
      <c r="Q315" s="273"/>
      <c r="R315" s="273"/>
      <c r="S315" s="273"/>
      <c r="T315" s="273"/>
      <c r="X315" s="272"/>
    </row>
    <row r="316" spans="14:24">
      <c r="N316" s="273"/>
      <c r="O316" s="273"/>
      <c r="P316" s="273"/>
      <c r="Q316" s="273"/>
      <c r="R316" s="273"/>
      <c r="S316" s="273"/>
      <c r="T316" s="273"/>
      <c r="X316" s="272"/>
    </row>
    <row r="317" spans="14:24">
      <c r="N317" s="273"/>
      <c r="O317" s="273"/>
      <c r="P317" s="273"/>
      <c r="Q317" s="273"/>
      <c r="R317" s="273"/>
      <c r="S317" s="273"/>
      <c r="T317" s="273"/>
      <c r="X317" s="272"/>
    </row>
    <row r="318" spans="14:24">
      <c r="N318" s="273"/>
      <c r="O318" s="273"/>
      <c r="P318" s="273"/>
      <c r="Q318" s="273"/>
      <c r="R318" s="273"/>
      <c r="S318" s="273"/>
      <c r="T318" s="273"/>
      <c r="X318" s="272"/>
    </row>
    <row r="319" spans="14:24">
      <c r="N319" s="273"/>
      <c r="O319" s="273"/>
      <c r="P319" s="273"/>
      <c r="Q319" s="273"/>
      <c r="R319" s="273"/>
      <c r="S319" s="273"/>
      <c r="T319" s="273"/>
      <c r="X319" s="272"/>
    </row>
    <row r="320" spans="14:24">
      <c r="N320" s="273"/>
      <c r="O320" s="273"/>
      <c r="P320" s="273"/>
      <c r="Q320" s="273"/>
      <c r="R320" s="273"/>
      <c r="S320" s="273"/>
      <c r="T320" s="273"/>
      <c r="X320" s="272"/>
    </row>
    <row r="321" spans="14:24">
      <c r="N321" s="273"/>
      <c r="O321" s="273"/>
      <c r="P321" s="273"/>
      <c r="Q321" s="273"/>
      <c r="R321" s="273"/>
      <c r="S321" s="273"/>
      <c r="T321" s="273"/>
      <c r="X321" s="272"/>
    </row>
    <row r="322" spans="14:24">
      <c r="N322" s="273"/>
      <c r="O322" s="273"/>
      <c r="P322" s="273"/>
      <c r="Q322" s="273"/>
      <c r="R322" s="273"/>
      <c r="S322" s="273"/>
      <c r="T322" s="273"/>
      <c r="X322" s="272"/>
    </row>
    <row r="323" spans="14:24">
      <c r="N323" s="273"/>
      <c r="O323" s="273"/>
      <c r="P323" s="273"/>
      <c r="Q323" s="273"/>
      <c r="R323" s="273"/>
      <c r="S323" s="273"/>
      <c r="T323" s="273"/>
      <c r="X323" s="272"/>
    </row>
    <row r="324" spans="14:24">
      <c r="N324" s="273"/>
      <c r="O324" s="273"/>
      <c r="P324" s="273"/>
      <c r="Q324" s="273"/>
      <c r="R324" s="273"/>
      <c r="S324" s="273"/>
      <c r="T324" s="273"/>
      <c r="X324" s="272"/>
    </row>
    <row r="325" spans="14:24">
      <c r="N325" s="273"/>
      <c r="O325" s="273"/>
      <c r="P325" s="273"/>
      <c r="Q325" s="273"/>
      <c r="R325" s="273"/>
      <c r="S325" s="273"/>
      <c r="T325" s="273"/>
      <c r="X325" s="272"/>
    </row>
    <row r="326" spans="14:24">
      <c r="N326" s="273"/>
      <c r="O326" s="273"/>
      <c r="P326" s="273"/>
      <c r="Q326" s="273"/>
      <c r="R326" s="273"/>
      <c r="S326" s="273"/>
      <c r="T326" s="273"/>
      <c r="X326" s="272"/>
    </row>
    <row r="327" spans="14:24">
      <c r="N327" s="273"/>
      <c r="O327" s="273"/>
      <c r="P327" s="273"/>
      <c r="Q327" s="273"/>
      <c r="R327" s="273"/>
      <c r="S327" s="273"/>
      <c r="T327" s="273"/>
      <c r="X327" s="272"/>
    </row>
    <row r="328" spans="14:24">
      <c r="N328" s="273"/>
      <c r="O328" s="273"/>
      <c r="P328" s="273"/>
      <c r="Q328" s="273"/>
      <c r="R328" s="273"/>
      <c r="S328" s="273"/>
      <c r="T328" s="273"/>
      <c r="X328" s="272"/>
    </row>
    <row r="329" spans="14:24">
      <c r="N329" s="273"/>
      <c r="O329" s="273"/>
      <c r="P329" s="273"/>
      <c r="Q329" s="273"/>
      <c r="R329" s="273"/>
      <c r="S329" s="273"/>
      <c r="T329" s="273"/>
      <c r="X329" s="272"/>
    </row>
    <row r="330" spans="14:24">
      <c r="N330" s="273"/>
      <c r="O330" s="273"/>
      <c r="P330" s="273"/>
      <c r="Q330" s="273"/>
      <c r="R330" s="273"/>
      <c r="S330" s="273"/>
      <c r="T330" s="273"/>
      <c r="X330" s="272"/>
    </row>
    <row r="331" spans="14:24">
      <c r="N331" s="273"/>
      <c r="O331" s="273"/>
      <c r="P331" s="273"/>
      <c r="Q331" s="273"/>
      <c r="R331" s="273"/>
      <c r="S331" s="273"/>
      <c r="T331" s="273"/>
      <c r="X331" s="272"/>
    </row>
    <row r="332" spans="14:24">
      <c r="N332" s="273"/>
      <c r="O332" s="273"/>
      <c r="P332" s="273"/>
      <c r="Q332" s="273"/>
      <c r="R332" s="273"/>
      <c r="S332" s="273"/>
      <c r="T332" s="273"/>
      <c r="X332" s="272"/>
    </row>
    <row r="333" spans="14:24">
      <c r="N333" s="273"/>
      <c r="O333" s="273"/>
      <c r="P333" s="273"/>
      <c r="Q333" s="273"/>
      <c r="R333" s="273"/>
      <c r="S333" s="273"/>
      <c r="T333" s="273"/>
      <c r="X333" s="272"/>
    </row>
    <row r="334" spans="14:24">
      <c r="N334" s="273"/>
      <c r="O334" s="273"/>
      <c r="P334" s="273"/>
      <c r="Q334" s="273"/>
      <c r="R334" s="273"/>
      <c r="S334" s="273"/>
      <c r="T334" s="273"/>
      <c r="X334" s="272"/>
    </row>
    <row r="335" spans="14:24">
      <c r="N335" s="273"/>
      <c r="O335" s="273"/>
      <c r="P335" s="273"/>
      <c r="Q335" s="273"/>
      <c r="R335" s="273"/>
      <c r="S335" s="273"/>
      <c r="T335" s="273"/>
      <c r="X335" s="272"/>
    </row>
    <row r="336" spans="14:24">
      <c r="N336" s="273"/>
      <c r="O336" s="273"/>
      <c r="P336" s="273"/>
      <c r="Q336" s="273"/>
      <c r="R336" s="273"/>
      <c r="S336" s="273"/>
      <c r="T336" s="273"/>
      <c r="X336" s="272"/>
    </row>
    <row r="337" spans="14:24">
      <c r="N337" s="273"/>
      <c r="O337" s="273"/>
      <c r="P337" s="273"/>
      <c r="Q337" s="273"/>
      <c r="R337" s="273"/>
      <c r="S337" s="273"/>
      <c r="T337" s="273"/>
      <c r="X337" s="272"/>
    </row>
    <row r="338" spans="14:24">
      <c r="N338" s="273"/>
      <c r="O338" s="273"/>
      <c r="P338" s="273"/>
      <c r="Q338" s="273"/>
      <c r="R338" s="273"/>
      <c r="S338" s="273"/>
      <c r="T338" s="273"/>
      <c r="X338" s="272"/>
    </row>
    <row r="339" spans="14:24">
      <c r="N339" s="273"/>
      <c r="O339" s="273"/>
      <c r="P339" s="273"/>
      <c r="Q339" s="273"/>
      <c r="R339" s="273"/>
      <c r="S339" s="273"/>
      <c r="T339" s="273"/>
      <c r="X339" s="272"/>
    </row>
    <row r="340" spans="14:24">
      <c r="N340" s="273"/>
      <c r="O340" s="273"/>
      <c r="P340" s="273"/>
      <c r="Q340" s="273"/>
      <c r="R340" s="273"/>
      <c r="S340" s="273"/>
      <c r="T340" s="273"/>
      <c r="X340" s="272"/>
    </row>
    <row r="341" spans="14:24">
      <c r="N341" s="273"/>
      <c r="O341" s="273"/>
      <c r="P341" s="273"/>
      <c r="Q341" s="273"/>
      <c r="R341" s="273"/>
      <c r="S341" s="273"/>
      <c r="T341" s="273"/>
      <c r="X341" s="272"/>
    </row>
    <row r="342" spans="14:24">
      <c r="N342" s="273"/>
      <c r="O342" s="273"/>
      <c r="P342" s="273"/>
      <c r="Q342" s="273"/>
      <c r="R342" s="273"/>
      <c r="S342" s="273"/>
      <c r="T342" s="273"/>
      <c r="X342" s="272"/>
    </row>
    <row r="343" spans="14:24">
      <c r="N343" s="273"/>
      <c r="O343" s="273"/>
      <c r="P343" s="273"/>
      <c r="Q343" s="273"/>
      <c r="R343" s="273"/>
      <c r="S343" s="273"/>
      <c r="T343" s="273"/>
      <c r="X343" s="272"/>
    </row>
    <row r="344" spans="14:24">
      <c r="N344" s="273"/>
      <c r="O344" s="273"/>
      <c r="P344" s="273"/>
      <c r="Q344" s="273"/>
      <c r="R344" s="273"/>
      <c r="S344" s="273"/>
      <c r="T344" s="273"/>
      <c r="X344" s="272"/>
    </row>
    <row r="345" spans="14:24">
      <c r="N345" s="273"/>
      <c r="O345" s="273"/>
      <c r="P345" s="273"/>
      <c r="Q345" s="273"/>
      <c r="R345" s="273"/>
      <c r="S345" s="273"/>
      <c r="T345" s="273"/>
      <c r="X345" s="272"/>
    </row>
    <row r="346" spans="14:24">
      <c r="N346" s="273"/>
      <c r="O346" s="273"/>
      <c r="P346" s="273"/>
      <c r="Q346" s="273"/>
      <c r="R346" s="273"/>
      <c r="S346" s="273"/>
      <c r="T346" s="273"/>
      <c r="X346" s="272"/>
    </row>
    <row r="347" spans="14:24">
      <c r="N347" s="273"/>
      <c r="O347" s="273"/>
      <c r="P347" s="273"/>
      <c r="Q347" s="273"/>
      <c r="R347" s="273"/>
      <c r="S347" s="273"/>
      <c r="T347" s="273"/>
      <c r="X347" s="272"/>
    </row>
    <row r="348" spans="14:24">
      <c r="N348" s="273"/>
      <c r="O348" s="273"/>
      <c r="P348" s="273"/>
      <c r="Q348" s="273"/>
      <c r="R348" s="273"/>
      <c r="S348" s="273"/>
      <c r="T348" s="273"/>
      <c r="X348" s="272"/>
    </row>
    <row r="349" spans="14:24">
      <c r="N349" s="273"/>
      <c r="O349" s="273"/>
      <c r="P349" s="273"/>
      <c r="Q349" s="273"/>
      <c r="R349" s="273"/>
      <c r="S349" s="273"/>
      <c r="T349" s="273"/>
      <c r="X349" s="272"/>
    </row>
    <row r="350" spans="14:24">
      <c r="N350" s="273"/>
      <c r="O350" s="273"/>
      <c r="P350" s="273"/>
      <c r="Q350" s="273"/>
      <c r="R350" s="273"/>
      <c r="S350" s="273"/>
      <c r="T350" s="273"/>
      <c r="X350" s="272"/>
    </row>
    <row r="351" spans="14:24">
      <c r="N351" s="273"/>
      <c r="O351" s="273"/>
      <c r="P351" s="273"/>
      <c r="Q351" s="273"/>
      <c r="R351" s="273"/>
      <c r="S351" s="273"/>
      <c r="T351" s="273"/>
      <c r="X351" s="272"/>
    </row>
    <row r="352" spans="14:24">
      <c r="N352" s="273"/>
      <c r="O352" s="273"/>
      <c r="P352" s="273"/>
      <c r="Q352" s="273"/>
      <c r="R352" s="273"/>
      <c r="S352" s="273"/>
      <c r="T352" s="273"/>
      <c r="X352" s="272"/>
    </row>
    <row r="353" spans="14:24">
      <c r="N353" s="273"/>
      <c r="O353" s="273"/>
      <c r="P353" s="273"/>
      <c r="Q353" s="273"/>
      <c r="R353" s="273"/>
      <c r="S353" s="273"/>
      <c r="T353" s="273"/>
      <c r="X353" s="272"/>
    </row>
    <row r="354" spans="14:24">
      <c r="N354" s="273"/>
      <c r="O354" s="273"/>
      <c r="P354" s="273"/>
      <c r="Q354" s="273"/>
      <c r="R354" s="273"/>
      <c r="S354" s="273"/>
      <c r="T354" s="273"/>
      <c r="X354" s="272"/>
    </row>
    <row r="355" spans="14:24">
      <c r="N355" s="273"/>
      <c r="O355" s="273"/>
      <c r="P355" s="273"/>
      <c r="Q355" s="273"/>
      <c r="R355" s="273"/>
      <c r="S355" s="273"/>
      <c r="T355" s="273"/>
      <c r="X355" s="272"/>
    </row>
    <row r="356" spans="14:24">
      <c r="N356" s="273"/>
      <c r="O356" s="273"/>
      <c r="P356" s="273"/>
      <c r="Q356" s="273"/>
      <c r="R356" s="273"/>
      <c r="S356" s="273"/>
      <c r="T356" s="273"/>
      <c r="X356" s="272"/>
    </row>
    <row r="357" spans="14:24">
      <c r="N357" s="273"/>
      <c r="O357" s="273"/>
      <c r="P357" s="273"/>
      <c r="Q357" s="273"/>
      <c r="R357" s="273"/>
      <c r="S357" s="273"/>
      <c r="T357" s="273"/>
      <c r="X357" s="272"/>
    </row>
    <row r="358" spans="14:24">
      <c r="N358" s="273"/>
      <c r="O358" s="273"/>
      <c r="P358" s="273"/>
      <c r="Q358" s="273"/>
      <c r="R358" s="273"/>
      <c r="S358" s="273"/>
      <c r="T358" s="273"/>
      <c r="X358" s="272"/>
    </row>
    <row r="359" spans="14:24">
      <c r="N359" s="273"/>
      <c r="O359" s="273"/>
      <c r="P359" s="273"/>
      <c r="Q359" s="273"/>
      <c r="R359" s="273"/>
      <c r="S359" s="273"/>
      <c r="T359" s="273"/>
      <c r="X359" s="272"/>
    </row>
    <row r="360" spans="14:24">
      <c r="N360" s="273"/>
      <c r="O360" s="273"/>
      <c r="P360" s="273"/>
      <c r="Q360" s="273"/>
      <c r="R360" s="273"/>
      <c r="S360" s="273"/>
      <c r="T360" s="273"/>
      <c r="X360" s="272"/>
    </row>
    <row r="361" spans="14:24">
      <c r="N361" s="273"/>
      <c r="O361" s="273"/>
      <c r="P361" s="273"/>
      <c r="Q361" s="273"/>
      <c r="R361" s="273"/>
      <c r="S361" s="273"/>
      <c r="T361" s="273"/>
      <c r="X361" s="272"/>
    </row>
    <row r="362" spans="14:24">
      <c r="N362" s="273"/>
      <c r="O362" s="273"/>
      <c r="P362" s="273"/>
      <c r="Q362" s="273"/>
      <c r="R362" s="273"/>
      <c r="S362" s="273"/>
      <c r="T362" s="273"/>
      <c r="X362" s="272"/>
    </row>
    <row r="363" spans="14:24">
      <c r="N363" s="273"/>
      <c r="O363" s="273"/>
      <c r="P363" s="273"/>
      <c r="Q363" s="273"/>
      <c r="R363" s="273"/>
      <c r="S363" s="273"/>
      <c r="T363" s="273"/>
      <c r="X363" s="272"/>
    </row>
    <row r="364" spans="14:24">
      <c r="N364" s="273"/>
      <c r="O364" s="273"/>
      <c r="P364" s="273"/>
      <c r="Q364" s="273"/>
      <c r="R364" s="273"/>
      <c r="S364" s="273"/>
      <c r="T364" s="273"/>
      <c r="X364" s="272"/>
    </row>
    <row r="365" spans="14:24">
      <c r="N365" s="273"/>
      <c r="O365" s="273"/>
      <c r="P365" s="273"/>
      <c r="Q365" s="273"/>
      <c r="R365" s="273"/>
      <c r="S365" s="273"/>
      <c r="T365" s="273"/>
      <c r="X365" s="272"/>
    </row>
    <row r="366" spans="14:24">
      <c r="N366" s="273"/>
      <c r="O366" s="273"/>
      <c r="P366" s="273"/>
      <c r="Q366" s="273"/>
      <c r="R366" s="273"/>
      <c r="S366" s="273"/>
      <c r="T366" s="273"/>
      <c r="X366" s="272"/>
    </row>
    <row r="367" spans="14:24">
      <c r="N367" s="273"/>
      <c r="O367" s="273"/>
      <c r="P367" s="273"/>
      <c r="Q367" s="273"/>
      <c r="R367" s="273"/>
      <c r="S367" s="273"/>
      <c r="T367" s="273"/>
      <c r="X367" s="272"/>
    </row>
    <row r="368" spans="14:24">
      <c r="N368" s="273"/>
      <c r="O368" s="273"/>
      <c r="P368" s="273"/>
      <c r="Q368" s="273"/>
      <c r="R368" s="273"/>
      <c r="S368" s="273"/>
      <c r="T368" s="273"/>
      <c r="X368" s="272"/>
    </row>
    <row r="369" spans="14:24">
      <c r="N369" s="273"/>
      <c r="O369" s="273"/>
      <c r="P369" s="273"/>
      <c r="Q369" s="273"/>
      <c r="R369" s="273"/>
      <c r="S369" s="273"/>
      <c r="T369" s="273"/>
      <c r="X369" s="272"/>
    </row>
    <row r="370" spans="14:24">
      <c r="N370" s="273"/>
      <c r="O370" s="273"/>
      <c r="P370" s="273"/>
      <c r="Q370" s="273"/>
      <c r="R370" s="273"/>
      <c r="S370" s="273"/>
      <c r="T370" s="273"/>
      <c r="X370" s="272"/>
    </row>
    <row r="371" spans="14:24">
      <c r="N371" s="273"/>
      <c r="O371" s="273"/>
      <c r="P371" s="273"/>
      <c r="Q371" s="273"/>
      <c r="R371" s="273"/>
      <c r="S371" s="273"/>
      <c r="T371" s="273"/>
      <c r="X371" s="272"/>
    </row>
    <row r="372" spans="14:24">
      <c r="N372" s="273"/>
      <c r="O372" s="273"/>
      <c r="P372" s="273"/>
      <c r="Q372" s="273"/>
      <c r="R372" s="273"/>
      <c r="S372" s="273"/>
      <c r="T372" s="273"/>
      <c r="X372" s="272"/>
    </row>
    <row r="373" spans="14:24">
      <c r="N373" s="273"/>
      <c r="O373" s="273"/>
      <c r="P373" s="273"/>
      <c r="Q373" s="273"/>
      <c r="R373" s="273"/>
      <c r="S373" s="273"/>
      <c r="T373" s="273"/>
      <c r="X373" s="272"/>
    </row>
    <row r="374" spans="14:24">
      <c r="N374" s="273"/>
      <c r="O374" s="273"/>
      <c r="P374" s="273"/>
      <c r="Q374" s="273"/>
      <c r="R374" s="273"/>
      <c r="S374" s="273"/>
      <c r="T374" s="273"/>
      <c r="X374" s="272"/>
    </row>
    <row r="375" spans="14:24">
      <c r="N375" s="273"/>
      <c r="O375" s="273"/>
      <c r="P375" s="273"/>
      <c r="Q375" s="273"/>
      <c r="R375" s="273"/>
      <c r="S375" s="273"/>
      <c r="T375" s="273"/>
      <c r="X375" s="272"/>
    </row>
    <row r="376" spans="14:24">
      <c r="N376" s="273"/>
      <c r="O376" s="273"/>
      <c r="P376" s="273"/>
      <c r="Q376" s="273"/>
      <c r="R376" s="273"/>
      <c r="S376" s="273"/>
      <c r="T376" s="273"/>
      <c r="X376" s="272"/>
    </row>
    <row r="377" spans="14:24">
      <c r="N377" s="273"/>
      <c r="O377" s="273"/>
      <c r="P377" s="273"/>
      <c r="Q377" s="273"/>
      <c r="R377" s="273"/>
      <c r="S377" s="273"/>
      <c r="T377" s="273"/>
      <c r="X377" s="272"/>
    </row>
    <row r="378" spans="14:24">
      <c r="N378" s="273"/>
      <c r="O378" s="273"/>
      <c r="P378" s="273"/>
      <c r="Q378" s="273"/>
      <c r="R378" s="273"/>
      <c r="S378" s="273"/>
      <c r="T378" s="273"/>
      <c r="X378" s="272"/>
    </row>
    <row r="379" spans="14:24">
      <c r="N379" s="273"/>
      <c r="O379" s="273"/>
      <c r="P379" s="273"/>
      <c r="Q379" s="273"/>
      <c r="R379" s="273"/>
      <c r="S379" s="273"/>
      <c r="T379" s="273"/>
      <c r="X379" s="272"/>
    </row>
    <row r="380" spans="14:24">
      <c r="N380" s="273"/>
      <c r="O380" s="273"/>
      <c r="P380" s="273"/>
      <c r="Q380" s="273"/>
      <c r="R380" s="273"/>
      <c r="S380" s="273"/>
      <c r="T380" s="273"/>
      <c r="X380" s="272"/>
    </row>
    <row r="381" spans="14:24">
      <c r="N381" s="273"/>
      <c r="O381" s="273"/>
      <c r="P381" s="273"/>
      <c r="Q381" s="273"/>
      <c r="R381" s="273"/>
      <c r="S381" s="273"/>
      <c r="T381" s="273"/>
      <c r="X381" s="272"/>
    </row>
    <row r="382" spans="14:24">
      <c r="N382" s="273"/>
      <c r="O382" s="273"/>
      <c r="P382" s="273"/>
      <c r="Q382" s="273"/>
      <c r="R382" s="273"/>
      <c r="S382" s="273"/>
      <c r="T382" s="273"/>
      <c r="X382" s="272"/>
    </row>
    <row r="383" spans="14:24">
      <c r="N383" s="273"/>
      <c r="O383" s="273"/>
      <c r="P383" s="273"/>
      <c r="Q383" s="273"/>
      <c r="R383" s="273"/>
      <c r="S383" s="273"/>
      <c r="T383" s="273"/>
      <c r="X383" s="272"/>
    </row>
    <row r="384" spans="14:24">
      <c r="N384" s="273"/>
      <c r="O384" s="273"/>
      <c r="P384" s="273"/>
      <c r="Q384" s="273"/>
      <c r="R384" s="273"/>
      <c r="S384" s="273"/>
      <c r="T384" s="273"/>
      <c r="X384" s="272"/>
    </row>
    <row r="385" spans="14:24">
      <c r="N385" s="273"/>
      <c r="O385" s="273"/>
      <c r="P385" s="273"/>
      <c r="Q385" s="273"/>
      <c r="R385" s="273"/>
      <c r="S385" s="273"/>
      <c r="T385" s="273"/>
      <c r="X385" s="272"/>
    </row>
    <row r="386" spans="14:24">
      <c r="N386" s="273"/>
      <c r="O386" s="273"/>
      <c r="P386" s="273"/>
      <c r="Q386" s="273"/>
      <c r="R386" s="273"/>
      <c r="S386" s="273"/>
      <c r="T386" s="273"/>
      <c r="X386" s="272"/>
    </row>
    <row r="387" spans="14:24">
      <c r="N387" s="273"/>
      <c r="O387" s="273"/>
      <c r="P387" s="273"/>
      <c r="Q387" s="273"/>
      <c r="R387" s="273"/>
      <c r="S387" s="273"/>
      <c r="T387" s="273"/>
      <c r="X387" s="272"/>
    </row>
    <row r="388" spans="14:24">
      <c r="N388" s="273"/>
      <c r="O388" s="273"/>
      <c r="P388" s="273"/>
      <c r="Q388" s="273"/>
      <c r="R388" s="273"/>
      <c r="S388" s="273"/>
      <c r="T388" s="273"/>
      <c r="X388" s="272"/>
    </row>
    <row r="389" spans="14:24">
      <c r="N389" s="273"/>
      <c r="O389" s="273"/>
      <c r="P389" s="273"/>
      <c r="Q389" s="273"/>
      <c r="R389" s="273"/>
      <c r="S389" s="273"/>
      <c r="T389" s="273"/>
      <c r="X389" s="272"/>
    </row>
    <row r="390" spans="14:24">
      <c r="N390" s="273"/>
      <c r="O390" s="273"/>
      <c r="P390" s="273"/>
      <c r="Q390" s="273"/>
      <c r="R390" s="273"/>
      <c r="S390" s="273"/>
      <c r="T390" s="273"/>
      <c r="X390" s="272"/>
    </row>
    <row r="391" spans="14:24">
      <c r="N391" s="273"/>
      <c r="O391" s="273"/>
      <c r="P391" s="273"/>
      <c r="Q391" s="273"/>
      <c r="R391" s="273"/>
      <c r="S391" s="273"/>
      <c r="T391" s="273"/>
      <c r="X391" s="272"/>
    </row>
    <row r="392" spans="14:24">
      <c r="N392" s="273"/>
      <c r="O392" s="273"/>
      <c r="P392" s="273"/>
      <c r="Q392" s="273"/>
      <c r="R392" s="273"/>
      <c r="S392" s="273"/>
      <c r="T392" s="273"/>
      <c r="X392" s="272"/>
    </row>
    <row r="393" spans="14:24">
      <c r="N393" s="273"/>
      <c r="O393" s="273"/>
      <c r="P393" s="273"/>
      <c r="Q393" s="273"/>
      <c r="R393" s="273"/>
      <c r="S393" s="273"/>
      <c r="T393" s="273"/>
      <c r="X393" s="272"/>
    </row>
    <row r="394" spans="14:24">
      <c r="N394" s="273"/>
      <c r="O394" s="273"/>
      <c r="P394" s="273"/>
      <c r="Q394" s="273"/>
      <c r="R394" s="273"/>
      <c r="S394" s="273"/>
      <c r="T394" s="273"/>
      <c r="X394" s="272"/>
    </row>
    <row r="395" spans="14:24">
      <c r="N395" s="273"/>
      <c r="O395" s="273"/>
      <c r="P395" s="273"/>
      <c r="Q395" s="273"/>
      <c r="R395" s="273"/>
      <c r="S395" s="273"/>
      <c r="T395" s="273"/>
      <c r="X395" s="272"/>
    </row>
    <row r="396" spans="14:24">
      <c r="N396" s="273"/>
      <c r="O396" s="273"/>
      <c r="P396" s="273"/>
      <c r="Q396" s="273"/>
      <c r="R396" s="273"/>
      <c r="S396" s="273"/>
      <c r="T396" s="273"/>
      <c r="X396" s="272"/>
    </row>
    <row r="397" spans="14:24">
      <c r="N397" s="273"/>
      <c r="O397" s="273"/>
      <c r="P397" s="273"/>
      <c r="Q397" s="273"/>
      <c r="R397" s="273"/>
      <c r="S397" s="273"/>
      <c r="T397" s="273"/>
      <c r="X397" s="272"/>
    </row>
    <row r="398" spans="14:24">
      <c r="N398" s="273"/>
      <c r="O398" s="273"/>
      <c r="P398" s="273"/>
      <c r="Q398" s="273"/>
      <c r="R398" s="273"/>
      <c r="S398" s="273"/>
      <c r="T398" s="273"/>
      <c r="X398" s="272"/>
    </row>
    <row r="399" spans="14:24">
      <c r="N399" s="273"/>
      <c r="O399" s="273"/>
      <c r="P399" s="273"/>
      <c r="Q399" s="273"/>
      <c r="R399" s="273"/>
      <c r="S399" s="273"/>
      <c r="T399" s="273"/>
      <c r="X399" s="272"/>
    </row>
    <row r="400" spans="14:24">
      <c r="N400" s="273"/>
      <c r="O400" s="273"/>
      <c r="P400" s="273"/>
      <c r="Q400" s="273"/>
      <c r="R400" s="273"/>
      <c r="S400" s="273"/>
      <c r="T400" s="273"/>
      <c r="X400" s="272"/>
    </row>
    <row r="401" spans="14:24">
      <c r="N401" s="273"/>
      <c r="O401" s="273"/>
      <c r="P401" s="273"/>
      <c r="Q401" s="273"/>
      <c r="R401" s="273"/>
      <c r="S401" s="273"/>
      <c r="T401" s="273"/>
      <c r="X401" s="272"/>
    </row>
    <row r="402" spans="14:24">
      <c r="N402" s="273"/>
      <c r="O402" s="273"/>
      <c r="P402" s="273"/>
      <c r="Q402" s="273"/>
      <c r="R402" s="273"/>
      <c r="S402" s="273"/>
      <c r="T402" s="273"/>
      <c r="X402" s="272"/>
    </row>
    <row r="403" spans="14:24">
      <c r="N403" s="273"/>
      <c r="O403" s="273"/>
      <c r="P403" s="273"/>
      <c r="Q403" s="273"/>
      <c r="R403" s="273"/>
      <c r="S403" s="273"/>
      <c r="T403" s="273"/>
      <c r="X403" s="272"/>
    </row>
    <row r="404" spans="14:24">
      <c r="N404" s="273"/>
      <c r="O404" s="273"/>
      <c r="P404" s="273"/>
      <c r="Q404" s="273"/>
      <c r="R404" s="273"/>
      <c r="S404" s="273"/>
      <c r="T404" s="273"/>
      <c r="X404" s="272"/>
    </row>
    <row r="405" spans="14:24">
      <c r="N405" s="273"/>
      <c r="O405" s="273"/>
      <c r="P405" s="273"/>
      <c r="Q405" s="273"/>
      <c r="R405" s="273"/>
      <c r="S405" s="273"/>
      <c r="T405" s="273"/>
      <c r="X405" s="272"/>
    </row>
    <row r="406" spans="14:24">
      <c r="N406" s="273"/>
      <c r="O406" s="273"/>
      <c r="P406" s="273"/>
      <c r="Q406" s="273"/>
      <c r="R406" s="273"/>
      <c r="S406" s="273"/>
      <c r="T406" s="273"/>
      <c r="X406" s="272"/>
    </row>
    <row r="407" spans="14:24">
      <c r="N407" s="273"/>
      <c r="O407" s="273"/>
      <c r="P407" s="273"/>
      <c r="Q407" s="273"/>
      <c r="R407" s="273"/>
      <c r="S407" s="273"/>
      <c r="T407" s="273"/>
      <c r="X407" s="272"/>
    </row>
    <row r="408" spans="14:24">
      <c r="N408" s="273"/>
      <c r="O408" s="273"/>
      <c r="P408" s="273"/>
      <c r="Q408" s="273"/>
      <c r="R408" s="273"/>
      <c r="S408" s="273"/>
      <c r="T408" s="273"/>
      <c r="X408" s="272"/>
    </row>
    <row r="409" spans="14:24">
      <c r="N409" s="273"/>
      <c r="O409" s="273"/>
      <c r="P409" s="273"/>
      <c r="Q409" s="273"/>
      <c r="R409" s="273"/>
      <c r="S409" s="273"/>
      <c r="T409" s="273"/>
      <c r="X409" s="272"/>
    </row>
    <row r="410" spans="14:24">
      <c r="N410" s="273"/>
      <c r="O410" s="273"/>
      <c r="P410" s="273"/>
      <c r="Q410" s="273"/>
      <c r="R410" s="273"/>
      <c r="S410" s="273"/>
      <c r="T410" s="273"/>
      <c r="X410" s="272"/>
    </row>
    <row r="411" spans="14:24">
      <c r="N411" s="273"/>
      <c r="O411" s="273"/>
      <c r="P411" s="273"/>
      <c r="Q411" s="273"/>
      <c r="R411" s="273"/>
      <c r="S411" s="273"/>
      <c r="T411" s="273"/>
      <c r="X411" s="272"/>
    </row>
    <row r="412" spans="14:24">
      <c r="N412" s="273"/>
      <c r="O412" s="273"/>
      <c r="P412" s="273"/>
      <c r="Q412" s="273"/>
      <c r="R412" s="273"/>
      <c r="S412" s="273"/>
      <c r="T412" s="273"/>
      <c r="X412" s="272"/>
    </row>
    <row r="413" spans="14:24">
      <c r="N413" s="273"/>
      <c r="O413" s="273"/>
      <c r="P413" s="273"/>
      <c r="Q413" s="273"/>
      <c r="R413" s="273"/>
      <c r="S413" s="273"/>
      <c r="T413" s="273"/>
      <c r="X413" s="272"/>
    </row>
    <row r="414" spans="14:24">
      <c r="N414" s="273"/>
      <c r="O414" s="273"/>
      <c r="P414" s="273"/>
      <c r="Q414" s="273"/>
      <c r="R414" s="273"/>
      <c r="S414" s="273"/>
      <c r="T414" s="273"/>
      <c r="X414" s="272"/>
    </row>
    <row r="415" spans="14:24">
      <c r="N415" s="273"/>
      <c r="O415" s="273"/>
      <c r="P415" s="273"/>
      <c r="Q415" s="273"/>
      <c r="R415" s="273"/>
      <c r="S415" s="273"/>
      <c r="T415" s="273"/>
      <c r="X415" s="272"/>
    </row>
    <row r="416" spans="14:24">
      <c r="N416" s="273"/>
      <c r="O416" s="273"/>
      <c r="P416" s="273"/>
      <c r="Q416" s="273"/>
      <c r="R416" s="273"/>
      <c r="S416" s="273"/>
      <c r="T416" s="273"/>
      <c r="X416" s="272"/>
    </row>
    <row r="417" spans="14:24">
      <c r="N417" s="273"/>
      <c r="O417" s="273"/>
      <c r="P417" s="273"/>
      <c r="Q417" s="273"/>
      <c r="R417" s="273"/>
      <c r="S417" s="273"/>
      <c r="T417" s="273"/>
      <c r="X417" s="272"/>
    </row>
    <row r="418" spans="14:24">
      <c r="N418" s="273"/>
      <c r="O418" s="273"/>
      <c r="P418" s="273"/>
      <c r="Q418" s="273"/>
      <c r="R418" s="273"/>
      <c r="S418" s="273"/>
      <c r="T418" s="273"/>
      <c r="X418" s="272"/>
    </row>
    <row r="419" spans="14:24">
      <c r="N419" s="273"/>
      <c r="O419" s="273"/>
      <c r="P419" s="273"/>
      <c r="Q419" s="273"/>
      <c r="R419" s="273"/>
      <c r="S419" s="273"/>
      <c r="T419" s="273"/>
      <c r="X419" s="272"/>
    </row>
    <row r="420" spans="14:24">
      <c r="N420" s="273"/>
      <c r="O420" s="273"/>
      <c r="P420" s="273"/>
      <c r="Q420" s="273"/>
      <c r="R420" s="273"/>
      <c r="S420" s="273"/>
      <c r="T420" s="273"/>
      <c r="X420" s="272"/>
    </row>
    <row r="421" spans="14:24">
      <c r="N421" s="273"/>
      <c r="O421" s="273"/>
      <c r="P421" s="273"/>
      <c r="Q421" s="273"/>
      <c r="R421" s="273"/>
      <c r="S421" s="273"/>
      <c r="T421" s="273"/>
      <c r="X421" s="272"/>
    </row>
    <row r="422" spans="14:24">
      <c r="N422" s="273"/>
      <c r="O422" s="273"/>
      <c r="P422" s="273"/>
      <c r="Q422" s="273"/>
      <c r="R422" s="273"/>
      <c r="S422" s="273"/>
      <c r="T422" s="273"/>
      <c r="X422" s="272"/>
    </row>
    <row r="423" spans="14:24">
      <c r="N423" s="273"/>
      <c r="O423" s="273"/>
      <c r="P423" s="273"/>
      <c r="Q423" s="273"/>
      <c r="R423" s="273"/>
      <c r="S423" s="273"/>
      <c r="T423" s="273"/>
      <c r="X423" s="272"/>
    </row>
    <row r="424" spans="14:24">
      <c r="N424" s="273"/>
      <c r="O424" s="273"/>
      <c r="P424" s="273"/>
      <c r="Q424" s="273"/>
      <c r="R424" s="273"/>
      <c r="S424" s="273"/>
      <c r="T424" s="273"/>
      <c r="X424" s="272"/>
    </row>
    <row r="425" spans="14:24">
      <c r="N425" s="273"/>
      <c r="O425" s="273"/>
      <c r="P425" s="273"/>
      <c r="Q425" s="273"/>
      <c r="R425" s="273"/>
      <c r="S425" s="273"/>
      <c r="T425" s="273"/>
      <c r="X425" s="272"/>
    </row>
    <row r="426" spans="14:24">
      <c r="N426" s="273"/>
      <c r="O426" s="273"/>
      <c r="P426" s="273"/>
      <c r="Q426" s="273"/>
      <c r="R426" s="273"/>
      <c r="S426" s="273"/>
      <c r="T426" s="273"/>
      <c r="X426" s="272"/>
    </row>
    <row r="427" spans="14:24">
      <c r="N427" s="273"/>
      <c r="O427" s="273"/>
      <c r="P427" s="273"/>
      <c r="Q427" s="273"/>
      <c r="R427" s="273"/>
      <c r="S427" s="273"/>
      <c r="T427" s="273"/>
      <c r="X427" s="272"/>
    </row>
    <row r="428" spans="14:24">
      <c r="N428" s="273"/>
      <c r="O428" s="273"/>
      <c r="P428" s="273"/>
      <c r="Q428" s="273"/>
      <c r="R428" s="273"/>
      <c r="S428" s="273"/>
      <c r="T428" s="273"/>
      <c r="X428" s="272"/>
    </row>
    <row r="429" spans="14:24">
      <c r="N429" s="273"/>
      <c r="O429" s="273"/>
      <c r="P429" s="273"/>
      <c r="Q429" s="273"/>
      <c r="R429" s="273"/>
      <c r="S429" s="273"/>
      <c r="T429" s="273"/>
      <c r="X429" s="272"/>
    </row>
    <row r="430" spans="14:24">
      <c r="N430" s="273"/>
      <c r="O430" s="273"/>
      <c r="P430" s="273"/>
      <c r="Q430" s="273"/>
      <c r="R430" s="273"/>
      <c r="S430" s="273"/>
      <c r="T430" s="273"/>
      <c r="X430" s="272"/>
    </row>
    <row r="431" spans="14:24">
      <c r="N431" s="273"/>
      <c r="O431" s="273"/>
      <c r="P431" s="273"/>
      <c r="Q431" s="273"/>
      <c r="R431" s="273"/>
      <c r="S431" s="273"/>
      <c r="T431" s="273"/>
      <c r="X431" s="272"/>
    </row>
    <row r="432" spans="14:24">
      <c r="N432" s="273"/>
      <c r="O432" s="273"/>
      <c r="P432" s="273"/>
      <c r="Q432" s="273"/>
      <c r="R432" s="273"/>
      <c r="S432" s="273"/>
      <c r="T432" s="273"/>
      <c r="X432" s="272"/>
    </row>
    <row r="433" spans="14:24">
      <c r="N433" s="273"/>
      <c r="O433" s="273"/>
      <c r="P433" s="273"/>
      <c r="Q433" s="273"/>
      <c r="R433" s="273"/>
      <c r="S433" s="273"/>
      <c r="T433" s="273"/>
      <c r="X433" s="272"/>
    </row>
    <row r="434" spans="14:24">
      <c r="N434" s="273"/>
      <c r="O434" s="273"/>
      <c r="P434" s="273"/>
      <c r="Q434" s="273"/>
      <c r="R434" s="273"/>
      <c r="S434" s="273"/>
      <c r="T434" s="273"/>
      <c r="X434" s="272"/>
    </row>
    <row r="435" spans="14:24">
      <c r="N435" s="273"/>
      <c r="O435" s="273"/>
      <c r="P435" s="273"/>
      <c r="Q435" s="273"/>
      <c r="R435" s="273"/>
      <c r="S435" s="273"/>
      <c r="T435" s="273"/>
      <c r="X435" s="272"/>
    </row>
    <row r="436" spans="14:24">
      <c r="N436" s="273"/>
      <c r="O436" s="273"/>
      <c r="P436" s="273"/>
      <c r="Q436" s="273"/>
      <c r="R436" s="273"/>
      <c r="S436" s="273"/>
      <c r="T436" s="273"/>
      <c r="X436" s="272"/>
    </row>
    <row r="437" spans="14:24">
      <c r="N437" s="273"/>
      <c r="O437" s="273"/>
      <c r="P437" s="273"/>
      <c r="Q437" s="273"/>
      <c r="R437" s="273"/>
      <c r="S437" s="273"/>
      <c r="T437" s="273"/>
      <c r="X437" s="272"/>
    </row>
    <row r="438" spans="14:24">
      <c r="N438" s="273"/>
      <c r="O438" s="273"/>
      <c r="P438" s="273"/>
      <c r="Q438" s="273"/>
      <c r="R438" s="273"/>
      <c r="S438" s="273"/>
      <c r="T438" s="273"/>
      <c r="X438" s="272"/>
    </row>
    <row r="439" spans="14:24">
      <c r="N439" s="273"/>
      <c r="O439" s="273"/>
      <c r="P439" s="273"/>
      <c r="Q439" s="273"/>
      <c r="R439" s="273"/>
      <c r="S439" s="273"/>
      <c r="T439" s="273"/>
      <c r="X439" s="272"/>
    </row>
    <row r="440" spans="14:24">
      <c r="N440" s="273"/>
      <c r="O440" s="273"/>
      <c r="P440" s="273"/>
      <c r="Q440" s="273"/>
      <c r="R440" s="273"/>
      <c r="S440" s="273"/>
      <c r="T440" s="273"/>
      <c r="X440" s="272"/>
    </row>
    <row r="441" spans="14:24">
      <c r="N441" s="273"/>
      <c r="O441" s="273"/>
      <c r="P441" s="273"/>
      <c r="Q441" s="273"/>
      <c r="R441" s="273"/>
      <c r="S441" s="273"/>
      <c r="T441" s="273"/>
      <c r="X441" s="272"/>
    </row>
    <row r="442" spans="14:24">
      <c r="N442" s="273"/>
      <c r="O442" s="273"/>
      <c r="P442" s="273"/>
      <c r="Q442" s="273"/>
      <c r="R442" s="273"/>
      <c r="S442" s="273"/>
      <c r="T442" s="273"/>
      <c r="X442" s="272"/>
    </row>
    <row r="443" spans="14:24">
      <c r="N443" s="273"/>
      <c r="O443" s="273"/>
      <c r="P443" s="273"/>
      <c r="Q443" s="273"/>
      <c r="R443" s="273"/>
      <c r="S443" s="273"/>
      <c r="T443" s="273"/>
      <c r="X443" s="272"/>
    </row>
    <row r="444" spans="14:24">
      <c r="N444" s="273"/>
      <c r="O444" s="273"/>
      <c r="P444" s="273"/>
      <c r="Q444" s="273"/>
      <c r="R444" s="273"/>
      <c r="S444" s="273"/>
      <c r="T444" s="273"/>
      <c r="X444" s="272"/>
    </row>
    <row r="445" spans="14:24">
      <c r="N445" s="273"/>
      <c r="O445" s="273"/>
      <c r="P445" s="273"/>
      <c r="Q445" s="273"/>
      <c r="R445" s="273"/>
      <c r="S445" s="273"/>
      <c r="T445" s="273"/>
      <c r="X445" s="272"/>
    </row>
    <row r="446" spans="14:24">
      <c r="N446" s="273"/>
      <c r="O446" s="273"/>
      <c r="P446" s="273"/>
      <c r="Q446" s="273"/>
      <c r="R446" s="273"/>
      <c r="S446" s="273"/>
      <c r="T446" s="273"/>
      <c r="X446" s="272"/>
    </row>
    <row r="447" spans="14:24">
      <c r="N447" s="273"/>
      <c r="O447" s="273"/>
      <c r="P447" s="273"/>
      <c r="Q447" s="273"/>
      <c r="R447" s="273"/>
      <c r="S447" s="273"/>
      <c r="T447" s="273"/>
      <c r="X447" s="272"/>
    </row>
    <row r="448" spans="14:24">
      <c r="N448" s="273"/>
      <c r="O448" s="273"/>
      <c r="P448" s="273"/>
      <c r="Q448" s="273"/>
      <c r="R448" s="273"/>
      <c r="S448" s="273"/>
      <c r="T448" s="273"/>
      <c r="X448" s="272"/>
    </row>
    <row r="449" spans="14:24">
      <c r="N449" s="273"/>
      <c r="O449" s="273"/>
      <c r="P449" s="273"/>
      <c r="Q449" s="273"/>
      <c r="R449" s="273"/>
      <c r="S449" s="273"/>
      <c r="T449" s="273"/>
      <c r="X449" s="272"/>
    </row>
    <row r="450" spans="14:24">
      <c r="N450" s="273"/>
      <c r="O450" s="273"/>
      <c r="P450" s="273"/>
      <c r="Q450" s="273"/>
      <c r="R450" s="273"/>
      <c r="S450" s="273"/>
      <c r="T450" s="273"/>
      <c r="X450" s="272"/>
    </row>
    <row r="451" spans="14:24">
      <c r="N451" s="273"/>
      <c r="O451" s="273"/>
      <c r="P451" s="273"/>
      <c r="Q451" s="273"/>
      <c r="R451" s="273"/>
      <c r="S451" s="273"/>
      <c r="T451" s="273"/>
      <c r="X451" s="272"/>
    </row>
    <row r="452" spans="14:24">
      <c r="N452" s="273"/>
      <c r="O452" s="273"/>
      <c r="P452" s="273"/>
      <c r="Q452" s="273"/>
      <c r="R452" s="273"/>
      <c r="S452" s="273"/>
      <c r="T452" s="273"/>
      <c r="X452" s="272"/>
    </row>
    <row r="453" spans="14:24">
      <c r="N453" s="273"/>
      <c r="O453" s="273"/>
      <c r="P453" s="273"/>
      <c r="Q453" s="273"/>
      <c r="R453" s="273"/>
      <c r="S453" s="273"/>
      <c r="T453" s="273"/>
      <c r="X453" s="272"/>
    </row>
    <row r="454" spans="14:24">
      <c r="N454" s="273"/>
      <c r="O454" s="273"/>
      <c r="P454" s="273"/>
      <c r="Q454" s="273"/>
      <c r="R454" s="273"/>
      <c r="S454" s="273"/>
      <c r="T454" s="273"/>
      <c r="X454" s="272"/>
    </row>
  </sheetData>
  <sheetProtection algorithmName="SHA-512" hashValue="0jiFwR3kim5Nib30WWtEwsswHKQTeqltAHYmlFs6UXfLZmTTcBU8z+hOKgwNUOxAytg0v6dgJQTkDAHBZWQpxQ==" saltValue="eklGYfZQeB5jmN7UGBW8cA==" spinCount="100000" sheet="1" selectLockedCells="1"/>
  <mergeCells count="61">
    <mergeCell ref="P58:Q58"/>
    <mergeCell ref="P59:Q59"/>
    <mergeCell ref="P60:Q60"/>
    <mergeCell ref="P52:Q52"/>
    <mergeCell ref="P53:Q53"/>
    <mergeCell ref="P54:Q54"/>
    <mergeCell ref="P55:Q55"/>
    <mergeCell ref="P56:Q56"/>
    <mergeCell ref="P57:Q57"/>
    <mergeCell ref="P51:Q51"/>
    <mergeCell ref="P40:Q40"/>
    <mergeCell ref="P41:Q41"/>
    <mergeCell ref="P42:Q42"/>
    <mergeCell ref="P43:Q43"/>
    <mergeCell ref="P44:Q44"/>
    <mergeCell ref="P45:Q45"/>
    <mergeCell ref="P46:Q46"/>
    <mergeCell ref="P47:Q47"/>
    <mergeCell ref="P48:Q48"/>
    <mergeCell ref="P49:Q49"/>
    <mergeCell ref="P50:Q50"/>
    <mergeCell ref="P39:Q39"/>
    <mergeCell ref="P28:Q28"/>
    <mergeCell ref="P29:Q29"/>
    <mergeCell ref="P30:Q30"/>
    <mergeCell ref="P31:Q31"/>
    <mergeCell ref="P32:Q32"/>
    <mergeCell ref="P33:Q33"/>
    <mergeCell ref="P34:Q34"/>
    <mergeCell ref="P35:Q35"/>
    <mergeCell ref="P36:Q36"/>
    <mergeCell ref="P37:Q37"/>
    <mergeCell ref="P38:Q38"/>
    <mergeCell ref="P27:Q27"/>
    <mergeCell ref="P16:Q16"/>
    <mergeCell ref="P17:Q17"/>
    <mergeCell ref="P18:Q18"/>
    <mergeCell ref="P19:Q19"/>
    <mergeCell ref="P20:Q20"/>
    <mergeCell ref="P21:Q21"/>
    <mergeCell ref="P22:Q22"/>
    <mergeCell ref="P23:Q23"/>
    <mergeCell ref="P24:Q24"/>
    <mergeCell ref="P25:Q25"/>
    <mergeCell ref="P26:Q26"/>
    <mergeCell ref="P13:Q13"/>
    <mergeCell ref="P14:Q14"/>
    <mergeCell ref="P15:Q15"/>
    <mergeCell ref="P10:Q10"/>
    <mergeCell ref="P11:Q11"/>
    <mergeCell ref="P12:Q12"/>
    <mergeCell ref="T9:Y9"/>
    <mergeCell ref="D2:H2"/>
    <mergeCell ref="K4:L4"/>
    <mergeCell ref="K6:L6"/>
    <mergeCell ref="K8:L8"/>
    <mergeCell ref="C8:G8"/>
    <mergeCell ref="N9:S9"/>
    <mergeCell ref="F4:G4"/>
    <mergeCell ref="F6:G6"/>
    <mergeCell ref="N8:S8"/>
  </mergeCells>
  <phoneticPr fontId="2" type="noConversion"/>
  <dataValidations count="13">
    <dataValidation type="list" allowBlank="1" showInputMessage="1" showErrorMessage="1" sqref="AG11:AG60" xr:uid="{00000000-0002-0000-0400-000000000000}">
      <formula1>$AG$85:$AG$90</formula1>
    </dataValidation>
    <dataValidation type="list" allowBlank="1" showInputMessage="1" showErrorMessage="1" sqref="AH11:AH60" xr:uid="{00000000-0002-0000-0400-000001000000}">
      <formula1>$AH$85:$AH$90</formula1>
    </dataValidation>
    <dataValidation type="list" allowBlank="1" showInputMessage="1" showErrorMessage="1" sqref="I11:I60" xr:uid="{00000000-0002-0000-0400-000002000000}">
      <formula1>$I$85:$I$88</formula1>
    </dataValidation>
    <dataValidation type="whole" allowBlank="1" showInputMessage="1" showErrorMessage="1" errorTitle="Current Cell Phone Number" error="Telephone numbers are 10 digits long.  Enter digits only." promptTitle="Current Cell Phone Number" prompt="Enter digits only, do not use ( ) or -.  Telephone number will be 10 digits." sqref="K11:K60" xr:uid="{00000000-0002-0000-0400-000003000000}">
      <formula1>1111111111</formula1>
      <formula2>9999999999</formula2>
    </dataValidation>
    <dataValidation type="textLength" operator="lessThan" allowBlank="1" showInputMessage="1" showErrorMessage="1" errorTitle="Too Many Characters" error="Title must have 25 or fewer characters." sqref="F11:F60" xr:uid="{00000000-0002-0000-0400-000004000000}">
      <formula1>25</formula1>
    </dataValidation>
    <dataValidation type="list" allowBlank="1" showInputMessage="1" showErrorMessage="1" sqref="J11:J60" xr:uid="{00000000-0002-0000-0400-000005000000}">
      <formula1>$J$85:$J$88</formula1>
    </dataValidation>
    <dataValidation type="list" allowBlank="1" showInputMessage="1" showErrorMessage="1" sqref="G11:G60" xr:uid="{00000000-0002-0000-0400-000006000000}">
      <formula1>AREACODES</formula1>
    </dataValidation>
    <dataValidation allowBlank="1" showInputMessage="1" showErrorMessage="1" prompt="Format: 0000-0000-00000" sqref="P10" xr:uid="{00000000-0002-0000-0400-000007000000}"/>
    <dataValidation allowBlank="1" showInputMessage="1" showErrorMessage="1" prompt="Format: 0000000" sqref="O10" xr:uid="{00000000-0002-0000-0400-000008000000}"/>
    <dataValidation allowBlank="1" showInputMessage="1" showErrorMessage="1" prompt="Format: 000-0000" sqref="N10" xr:uid="{00000000-0002-0000-0400-000009000000}"/>
    <dataValidation type="list" allowBlank="1" showInputMessage="1" showErrorMessage="1" sqref="M12:M60" xr:uid="{00000000-0002-0000-0400-00000A000000}">
      <formula1>$AQ$18:$AQ$25</formula1>
    </dataValidation>
    <dataValidation type="list" allowBlank="1" showInputMessage="1" showErrorMessage="1" sqref="H11:H60" xr:uid="{00000000-0002-0000-0400-00000B000000}">
      <formula1>$AQ$13</formula1>
    </dataValidation>
    <dataValidation type="list" allowBlank="1" showInputMessage="1" showErrorMessage="1" sqref="L11:L62" xr:uid="{8F0175C4-436E-436F-B312-C832A99E884D}">
      <formula1>$AQ$42:$AQ$43</formula1>
    </dataValidation>
  </dataValidations>
  <printOptions horizontalCentered="1"/>
  <pageMargins left="0.37" right="0.31" top="0.5" bottom="0.5" header="0.5" footer="0.5"/>
  <pageSetup scale="46" fitToHeight="20" orientation="landscape" r:id="rId1"/>
  <headerFooter alignWithMargins="0"/>
  <rowBreaks count="1" manualBreakCount="1">
    <brk id="7" max="16383" man="1"/>
  </rowBreaks>
  <colBreaks count="1" manualBreakCount="1">
    <brk id="13" max="1048575"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393"/>
  <sheetViews>
    <sheetView zoomScale="80" zoomScaleNormal="80" workbookViewId="0">
      <selection activeCell="C14" sqref="C14:L14"/>
    </sheetView>
  </sheetViews>
  <sheetFormatPr defaultColWidth="24.5703125" defaultRowHeight="12"/>
  <cols>
    <col min="1" max="1" width="5.5703125" style="75" bestFit="1" customWidth="1"/>
    <col min="2" max="3" width="21.5703125" style="75" customWidth="1"/>
    <col min="4" max="4" width="1.5703125" style="75" customWidth="1"/>
    <col min="5" max="6" width="21.5703125" style="75" customWidth="1"/>
    <col min="7" max="7" width="0.140625" style="75" customWidth="1"/>
    <col min="8" max="8" width="21.5703125" style="75" customWidth="1"/>
    <col min="9" max="9" width="1.5703125" style="75" customWidth="1"/>
    <col min="10" max="10" width="22.85546875" style="75" customWidth="1"/>
    <col min="11" max="11" width="1.5703125" style="75" customWidth="1"/>
    <col min="12" max="12" width="21.5703125" style="75" customWidth="1"/>
    <col min="13" max="13" width="9.5703125" style="75" customWidth="1"/>
    <col min="14" max="14" width="12" style="75" customWidth="1"/>
    <col min="15" max="16384" width="24.5703125" style="75"/>
  </cols>
  <sheetData>
    <row r="1" spans="1:14" ht="13.5" customHeight="1" thickTop="1">
      <c r="A1" s="71"/>
      <c r="B1" s="72" t="s">
        <v>181</v>
      </c>
      <c r="C1" s="73" t="str">
        <f>IF('User Information'!F4="","",'User Information'!F4)</f>
        <v/>
      </c>
      <c r="D1" s="71"/>
      <c r="E1" s="72" t="s">
        <v>182</v>
      </c>
      <c r="F1" s="73" t="str">
        <f>IF('User Information'!F6="","",'User Information'!F6)</f>
        <v/>
      </c>
      <c r="G1" s="71"/>
      <c r="H1" s="545" t="s">
        <v>377</v>
      </c>
      <c r="I1" s="546"/>
      <c r="J1" s="547"/>
      <c r="K1" s="74"/>
      <c r="L1" s="548" t="s">
        <v>379</v>
      </c>
      <c r="M1" s="548"/>
      <c r="N1" s="549"/>
    </row>
    <row r="2" spans="1:14" ht="24" customHeight="1">
      <c r="A2" s="71"/>
      <c r="B2" s="72"/>
      <c r="C2" s="71"/>
      <c r="D2" s="71"/>
      <c r="E2" s="72"/>
      <c r="F2" s="71"/>
      <c r="G2" s="71"/>
      <c r="H2" s="550" t="str">
        <f>IF('Equipment Funding'!B13="","",'Equipment Funding'!B13)</f>
        <v/>
      </c>
      <c r="I2" s="551"/>
      <c r="J2" s="552"/>
      <c r="K2" s="76"/>
      <c r="L2" s="551" t="s">
        <v>380</v>
      </c>
      <c r="M2" s="551"/>
      <c r="N2" s="552"/>
    </row>
    <row r="3" spans="1:14">
      <c r="A3" s="71"/>
      <c r="B3" s="72" t="s">
        <v>183</v>
      </c>
      <c r="C3" s="73" t="str">
        <f>IF('User Information'!K4="","", 'User Information'!K4)</f>
        <v/>
      </c>
      <c r="D3" s="71"/>
      <c r="E3" s="72" t="s">
        <v>184</v>
      </c>
      <c r="F3" s="73" t="str">
        <f>IF('User Information'!K6="","",'User Information'!K6)</f>
        <v/>
      </c>
      <c r="G3" s="71"/>
      <c r="H3" s="77"/>
      <c r="I3" s="78"/>
      <c r="J3" s="79"/>
      <c r="K3" s="77"/>
      <c r="L3" s="78"/>
      <c r="M3" s="71"/>
      <c r="N3" s="80"/>
    </row>
    <row r="4" spans="1:14">
      <c r="A4" s="71"/>
      <c r="B4" s="71"/>
      <c r="C4" s="71"/>
      <c r="D4" s="71"/>
      <c r="E4" s="71"/>
      <c r="F4" s="71"/>
      <c r="G4" s="71"/>
      <c r="H4" s="81"/>
      <c r="I4" s="71"/>
      <c r="J4" s="80"/>
      <c r="K4" s="81"/>
      <c r="L4" s="71"/>
      <c r="M4" s="71"/>
      <c r="N4" s="80"/>
    </row>
    <row r="5" spans="1:14" ht="12.75" customHeight="1">
      <c r="A5" s="71"/>
      <c r="B5" s="72" t="s">
        <v>185</v>
      </c>
      <c r="C5" s="73" t="str">
        <f>IF('User Information'!K8="","",'User Information'!K8)</f>
        <v/>
      </c>
      <c r="D5" s="71"/>
      <c r="E5" s="71"/>
      <c r="F5" s="71"/>
      <c r="G5" s="71"/>
      <c r="H5" s="553" t="s">
        <v>186</v>
      </c>
      <c r="I5" s="537"/>
      <c r="J5" s="538"/>
      <c r="K5" s="77"/>
      <c r="L5" s="535" t="s">
        <v>187</v>
      </c>
      <c r="M5" s="535"/>
      <c r="N5" s="536"/>
    </row>
    <row r="6" spans="1:14" ht="12.75" customHeight="1">
      <c r="A6" s="71"/>
      <c r="B6" s="71"/>
      <c r="C6" s="71"/>
      <c r="D6" s="71"/>
      <c r="E6" s="71"/>
      <c r="F6" s="71"/>
      <c r="G6" s="71"/>
      <c r="H6" s="534" t="s">
        <v>188</v>
      </c>
      <c r="I6" s="535"/>
      <c r="J6" s="536"/>
      <c r="K6" s="82"/>
      <c r="L6" s="537" t="s">
        <v>189</v>
      </c>
      <c r="M6" s="537"/>
      <c r="N6" s="538"/>
    </row>
    <row r="7" spans="1:14">
      <c r="A7" s="71"/>
      <c r="B7" s="83" t="s">
        <v>190</v>
      </c>
      <c r="C7" s="84" t="str">
        <f>IF('User Information'!C11="","",COUNTA('User Information'!C11:C60))</f>
        <v/>
      </c>
      <c r="D7" s="71"/>
      <c r="E7" s="71"/>
      <c r="F7" s="71"/>
      <c r="G7" s="71"/>
      <c r="H7" s="81"/>
      <c r="I7" s="71"/>
      <c r="J7" s="80"/>
      <c r="K7" s="81"/>
      <c r="L7" s="71"/>
      <c r="M7" s="71"/>
      <c r="N7" s="80"/>
    </row>
    <row r="8" spans="1:14">
      <c r="A8" s="71"/>
      <c r="B8" s="71"/>
      <c r="C8" s="71"/>
      <c r="D8" s="71"/>
      <c r="E8" s="71"/>
      <c r="F8" s="71"/>
      <c r="G8" s="71"/>
      <c r="H8" s="553" t="s">
        <v>191</v>
      </c>
      <c r="I8" s="537"/>
      <c r="J8" s="538"/>
      <c r="K8" s="82"/>
      <c r="L8" s="537" t="s">
        <v>192</v>
      </c>
      <c r="M8" s="537"/>
      <c r="N8" s="538"/>
    </row>
    <row r="9" spans="1:14" ht="12.75" thickBot="1">
      <c r="A9" s="71"/>
      <c r="B9" s="71"/>
      <c r="C9" s="71"/>
      <c r="D9" s="71"/>
      <c r="E9" s="71"/>
      <c r="F9" s="71"/>
      <c r="G9" s="71"/>
      <c r="H9" s="534" t="s">
        <v>193</v>
      </c>
      <c r="I9" s="535"/>
      <c r="J9" s="536"/>
      <c r="K9" s="81"/>
      <c r="L9" s="537" t="s">
        <v>194</v>
      </c>
      <c r="M9" s="537"/>
      <c r="N9" s="538"/>
    </row>
    <row r="10" spans="1:14" ht="24" customHeight="1" thickTop="1">
      <c r="A10" s="71"/>
      <c r="B10" s="71"/>
      <c r="C10" s="71"/>
      <c r="D10" s="71"/>
      <c r="E10" s="71"/>
      <c r="F10" s="71"/>
      <c r="G10" s="71"/>
      <c r="H10" s="539" t="s">
        <v>195</v>
      </c>
      <c r="I10" s="540"/>
      <c r="J10" s="80"/>
      <c r="K10" s="81"/>
      <c r="L10" s="71"/>
      <c r="M10" s="539" t="s">
        <v>195</v>
      </c>
      <c r="N10" s="540"/>
    </row>
    <row r="11" spans="1:14" ht="68.25" customHeight="1" thickBot="1">
      <c r="A11" s="71"/>
      <c r="B11" s="71"/>
      <c r="C11" s="71"/>
      <c r="D11" s="71"/>
      <c r="E11" s="71"/>
      <c r="F11" s="71"/>
      <c r="G11" s="71"/>
      <c r="H11" s="541" t="s">
        <v>378</v>
      </c>
      <c r="I11" s="542"/>
      <c r="J11" s="87"/>
      <c r="K11" s="85"/>
      <c r="L11" s="86"/>
      <c r="M11" s="541" t="s">
        <v>337</v>
      </c>
      <c r="N11" s="542"/>
    </row>
    <row r="12" spans="1:14" s="95" customFormat="1" ht="21.2" customHeight="1" thickTop="1">
      <c r="A12" s="88" t="s">
        <v>196</v>
      </c>
      <c r="B12" s="89" t="s">
        <v>198</v>
      </c>
      <c r="C12" s="89" t="s">
        <v>197</v>
      </c>
      <c r="D12" s="90"/>
      <c r="E12" s="91" t="s">
        <v>199</v>
      </c>
      <c r="F12" s="89" t="s">
        <v>85</v>
      </c>
      <c r="G12" s="90"/>
      <c r="H12" s="92" t="s">
        <v>200</v>
      </c>
      <c r="I12" s="93"/>
      <c r="J12" s="92" t="s">
        <v>201</v>
      </c>
      <c r="K12" s="93"/>
      <c r="L12" s="94" t="s">
        <v>202</v>
      </c>
      <c r="M12" s="543" t="s">
        <v>203</v>
      </c>
      <c r="N12" s="544"/>
    </row>
    <row r="13" spans="1:14" s="104" customFormat="1" ht="33.200000000000003" customHeight="1">
      <c r="A13" s="96">
        <v>1</v>
      </c>
      <c r="B13" s="96" t="str">
        <f>IF('User Information'!C11="", "", 'User Information'!C11)</f>
        <v/>
      </c>
      <c r="C13" s="96" t="str">
        <f>IF('User Information'!D11="", "", 'User Information'!D11)</f>
        <v/>
      </c>
      <c r="D13" s="97"/>
      <c r="E13" s="98" t="str">
        <f>IF('User Information'!E11="", "", 'User Information'!E11)</f>
        <v/>
      </c>
      <c r="F13" s="96" t="str">
        <f>IF('User Information'!F11="", "", 'User Information'!F11)</f>
        <v/>
      </c>
      <c r="G13" s="97"/>
      <c r="H13" s="96" t="str">
        <f>IF('User Information'!L11="", "", 'User Information'!L11)</f>
        <v/>
      </c>
      <c r="I13" s="100"/>
      <c r="J13" s="99" t="str">
        <f>IF('User Information'!H11="", "", 'User Information'!H11)</f>
        <v>Unlimited Mobile Broadband 4G</v>
      </c>
      <c r="K13" s="100"/>
      <c r="L13" s="101" t="str">
        <f>IF('User Information'!I11="", "", 'User Information'!I11)</f>
        <v/>
      </c>
      <c r="M13" s="102" t="s">
        <v>204</v>
      </c>
      <c r="N13" s="103" t="s">
        <v>205</v>
      </c>
    </row>
    <row r="14" spans="1:14" s="104" customFormat="1" ht="42" customHeight="1">
      <c r="A14" s="530" t="s">
        <v>206</v>
      </c>
      <c r="B14" s="531"/>
      <c r="C14" s="532"/>
      <c r="D14" s="533"/>
      <c r="E14" s="533"/>
      <c r="F14" s="533"/>
      <c r="G14" s="533"/>
      <c r="H14" s="533"/>
      <c r="I14" s="533"/>
      <c r="J14" s="533"/>
      <c r="K14" s="533"/>
      <c r="L14" s="533"/>
      <c r="M14" s="105"/>
      <c r="N14" s="106"/>
    </row>
    <row r="15" spans="1:14" s="104" customFormat="1" ht="33.200000000000003" customHeight="1">
      <c r="A15" s="96">
        <v>2</v>
      </c>
      <c r="B15" s="96" t="str">
        <f>IF('User Information'!C12="", "", 'User Information'!C12)</f>
        <v/>
      </c>
      <c r="C15" s="96" t="str">
        <f>IF('User Information'!D12="", "", 'User Information'!D12)</f>
        <v/>
      </c>
      <c r="D15" s="97"/>
      <c r="E15" s="98" t="str">
        <f>IF('User Information'!E12="", "", 'User Information'!E12)</f>
        <v/>
      </c>
      <c r="F15" s="96" t="str">
        <f>IF('User Information'!F12="", "", 'User Information'!F12)</f>
        <v/>
      </c>
      <c r="G15" s="97"/>
      <c r="H15" s="99" t="str">
        <f>IF('User Information'!L12="", "", 'User Information'!L12)</f>
        <v/>
      </c>
      <c r="I15" s="100"/>
      <c r="J15" s="99" t="str">
        <f>IF('User Information'!H12="", "", 'User Information'!H12)</f>
        <v/>
      </c>
      <c r="K15" s="100"/>
      <c r="L15" s="101" t="str">
        <f>IF('User Information'!I12="", "", 'User Information'!I12)</f>
        <v/>
      </c>
      <c r="M15" s="107" t="s">
        <v>204</v>
      </c>
      <c r="N15" s="108" t="s">
        <v>205</v>
      </c>
    </row>
    <row r="16" spans="1:14" s="104" customFormat="1" ht="42" customHeight="1">
      <c r="A16" s="530" t="s">
        <v>206</v>
      </c>
      <c r="B16" s="531"/>
      <c r="C16" s="532"/>
      <c r="D16" s="533"/>
      <c r="E16" s="533"/>
      <c r="F16" s="533"/>
      <c r="G16" s="533"/>
      <c r="H16" s="533"/>
      <c r="I16" s="533"/>
      <c r="J16" s="533"/>
      <c r="K16" s="533"/>
      <c r="L16" s="533"/>
      <c r="M16" s="105"/>
      <c r="N16" s="106"/>
    </row>
    <row r="17" spans="1:14" s="104" customFormat="1" ht="33.200000000000003" customHeight="1">
      <c r="A17" s="96">
        <v>3</v>
      </c>
      <c r="B17" s="96" t="str">
        <f>IF('User Information'!C13="", "", 'User Information'!C13)</f>
        <v/>
      </c>
      <c r="C17" s="96" t="str">
        <f>IF('User Information'!D13="", "", 'User Information'!D13)</f>
        <v/>
      </c>
      <c r="D17" s="97"/>
      <c r="E17" s="98" t="str">
        <f>IF('User Information'!E13="", "", 'User Information'!E13)</f>
        <v/>
      </c>
      <c r="F17" s="96" t="str">
        <f>IF('User Information'!F13="", "", 'User Information'!F13)</f>
        <v/>
      </c>
      <c r="G17" s="97"/>
      <c r="H17" s="99" t="str">
        <f>IF('User Information'!L13="", "", 'User Information'!L13)</f>
        <v/>
      </c>
      <c r="I17" s="100"/>
      <c r="J17" s="99" t="str">
        <f>IF('User Information'!H13="", "", 'User Information'!H13)</f>
        <v/>
      </c>
      <c r="K17" s="100"/>
      <c r="L17" s="101" t="str">
        <f>IF('User Information'!I13="", "", 'User Information'!I13)</f>
        <v/>
      </c>
      <c r="M17" s="102" t="s">
        <v>204</v>
      </c>
      <c r="N17" s="103" t="s">
        <v>205</v>
      </c>
    </row>
    <row r="18" spans="1:14" s="104" customFormat="1" ht="42" customHeight="1">
      <c r="A18" s="530" t="s">
        <v>206</v>
      </c>
      <c r="B18" s="531"/>
      <c r="C18" s="532"/>
      <c r="D18" s="533"/>
      <c r="E18" s="533"/>
      <c r="F18" s="533"/>
      <c r="G18" s="533"/>
      <c r="H18" s="533"/>
      <c r="I18" s="533"/>
      <c r="J18" s="533"/>
      <c r="K18" s="533"/>
      <c r="L18" s="533"/>
      <c r="M18" s="105"/>
      <c r="N18" s="106"/>
    </row>
    <row r="19" spans="1:14" s="104" customFormat="1" ht="33.200000000000003" customHeight="1">
      <c r="A19" s="96">
        <v>4</v>
      </c>
      <c r="B19" s="96" t="str">
        <f>IF('User Information'!C14="", "", 'User Information'!C14)</f>
        <v/>
      </c>
      <c r="C19" s="96" t="str">
        <f>IF('User Information'!D14="", "", 'User Information'!D14)</f>
        <v/>
      </c>
      <c r="D19" s="97"/>
      <c r="E19" s="98" t="str">
        <f>IF('User Information'!E14="", "", 'User Information'!E14)</f>
        <v/>
      </c>
      <c r="F19" s="96" t="str">
        <f>IF('User Information'!F14="", "", 'User Information'!F14)</f>
        <v/>
      </c>
      <c r="G19" s="97"/>
      <c r="H19" s="99" t="str">
        <f>IF('User Information'!L14="", "", 'User Information'!L14)</f>
        <v/>
      </c>
      <c r="I19" s="100"/>
      <c r="J19" s="99" t="str">
        <f>IF('User Information'!H14="", "", 'User Information'!H14)</f>
        <v/>
      </c>
      <c r="K19" s="100"/>
      <c r="L19" s="101" t="str">
        <f>IF('User Information'!I14="", "", 'User Information'!I14)</f>
        <v/>
      </c>
      <c r="M19" s="107" t="s">
        <v>204</v>
      </c>
      <c r="N19" s="108" t="s">
        <v>205</v>
      </c>
    </row>
    <row r="20" spans="1:14" s="104" customFormat="1" ht="42" customHeight="1">
      <c r="A20" s="530" t="s">
        <v>206</v>
      </c>
      <c r="B20" s="531"/>
      <c r="C20" s="532"/>
      <c r="D20" s="533"/>
      <c r="E20" s="533"/>
      <c r="F20" s="533"/>
      <c r="G20" s="533"/>
      <c r="H20" s="533"/>
      <c r="I20" s="533"/>
      <c r="J20" s="533"/>
      <c r="K20" s="533"/>
      <c r="L20" s="533"/>
      <c r="M20" s="105"/>
      <c r="N20" s="106"/>
    </row>
    <row r="21" spans="1:14" s="104" customFormat="1" ht="33.200000000000003" customHeight="1">
      <c r="A21" s="96">
        <v>5</v>
      </c>
      <c r="B21" s="96" t="str">
        <f>IF('User Information'!C15="", "", 'User Information'!C15)</f>
        <v/>
      </c>
      <c r="C21" s="96" t="str">
        <f>IF('User Information'!D15="", "", 'User Information'!D15)</f>
        <v/>
      </c>
      <c r="D21" s="97"/>
      <c r="E21" s="98" t="str">
        <f>IF('User Information'!E15="", "", 'User Information'!E15)</f>
        <v/>
      </c>
      <c r="F21" s="96" t="str">
        <f>IF('User Information'!F15="", "", 'User Information'!F15)</f>
        <v/>
      </c>
      <c r="G21" s="97"/>
      <c r="H21" s="99" t="str">
        <f>IF('User Information'!L15="", "", 'User Information'!L15)</f>
        <v/>
      </c>
      <c r="I21" s="100"/>
      <c r="J21" s="99" t="str">
        <f>IF('User Information'!H15="", "", 'User Information'!H15)</f>
        <v/>
      </c>
      <c r="K21" s="100"/>
      <c r="L21" s="101" t="str">
        <f>IF('User Information'!I15="", "", 'User Information'!I15)</f>
        <v/>
      </c>
      <c r="M21" s="102" t="s">
        <v>204</v>
      </c>
      <c r="N21" s="103" t="s">
        <v>205</v>
      </c>
    </row>
    <row r="22" spans="1:14" s="104" customFormat="1" ht="42" customHeight="1">
      <c r="A22" s="530" t="s">
        <v>206</v>
      </c>
      <c r="B22" s="531"/>
      <c r="C22" s="532"/>
      <c r="D22" s="533"/>
      <c r="E22" s="533"/>
      <c r="F22" s="533"/>
      <c r="G22" s="533"/>
      <c r="H22" s="533"/>
      <c r="I22" s="533"/>
      <c r="J22" s="533"/>
      <c r="K22" s="533"/>
      <c r="L22" s="533"/>
      <c r="M22" s="105"/>
      <c r="N22" s="106"/>
    </row>
    <row r="23" spans="1:14" s="104" customFormat="1" ht="33.200000000000003" customHeight="1">
      <c r="A23" s="96">
        <v>6</v>
      </c>
      <c r="B23" s="96" t="str">
        <f>IF('User Information'!C16="", "", 'User Information'!C16)</f>
        <v/>
      </c>
      <c r="C23" s="96" t="str">
        <f>IF('User Information'!D16="", "", 'User Information'!D16)</f>
        <v/>
      </c>
      <c r="D23" s="97"/>
      <c r="E23" s="98" t="str">
        <f>IF('User Information'!E16="", "", 'User Information'!E16)</f>
        <v/>
      </c>
      <c r="F23" s="96" t="str">
        <f>IF('User Information'!F16="", "", 'User Information'!F16)</f>
        <v/>
      </c>
      <c r="G23" s="97"/>
      <c r="H23" s="99" t="str">
        <f>IF('User Information'!L16="", "", 'User Information'!L16)</f>
        <v/>
      </c>
      <c r="I23" s="100"/>
      <c r="J23" s="99" t="str">
        <f>IF('User Information'!H16="", "", 'User Information'!H16)</f>
        <v/>
      </c>
      <c r="K23" s="100"/>
      <c r="L23" s="101" t="str">
        <f>IF('User Information'!I16="", "", 'User Information'!I16)</f>
        <v/>
      </c>
      <c r="M23" s="107" t="s">
        <v>204</v>
      </c>
      <c r="N23" s="108" t="s">
        <v>205</v>
      </c>
    </row>
    <row r="24" spans="1:14" s="104" customFormat="1" ht="42" customHeight="1">
      <c r="A24" s="530" t="s">
        <v>206</v>
      </c>
      <c r="B24" s="531"/>
      <c r="C24" s="532"/>
      <c r="D24" s="533"/>
      <c r="E24" s="533"/>
      <c r="F24" s="533"/>
      <c r="G24" s="533"/>
      <c r="H24" s="533"/>
      <c r="I24" s="533"/>
      <c r="J24" s="533"/>
      <c r="K24" s="533"/>
      <c r="L24" s="533"/>
      <c r="M24" s="105"/>
      <c r="N24" s="106"/>
    </row>
    <row r="25" spans="1:14" s="104" customFormat="1" ht="33.200000000000003" customHeight="1">
      <c r="A25" s="96">
        <v>7</v>
      </c>
      <c r="B25" s="96" t="str">
        <f>IF('User Information'!C17="", "", 'User Information'!C17)</f>
        <v/>
      </c>
      <c r="C25" s="96" t="str">
        <f>IF('User Information'!D17="", "", 'User Information'!D17)</f>
        <v/>
      </c>
      <c r="D25" s="97"/>
      <c r="E25" s="98" t="str">
        <f>IF('User Information'!E17="", "", 'User Information'!E17)</f>
        <v/>
      </c>
      <c r="F25" s="96" t="str">
        <f>IF('User Information'!F17="", "", 'User Information'!F17)</f>
        <v/>
      </c>
      <c r="G25" s="97"/>
      <c r="H25" s="99" t="str">
        <f>IF('User Information'!L17="", "", 'User Information'!L17)</f>
        <v/>
      </c>
      <c r="I25" s="100"/>
      <c r="J25" s="99" t="str">
        <f>IF('User Information'!H17="", "", 'User Information'!H17)</f>
        <v/>
      </c>
      <c r="K25" s="100"/>
      <c r="L25" s="101" t="str">
        <f>IF('User Information'!I17="", "", 'User Information'!I17)</f>
        <v xml:space="preserve"> </v>
      </c>
      <c r="M25" s="102" t="s">
        <v>204</v>
      </c>
      <c r="N25" s="103" t="s">
        <v>205</v>
      </c>
    </row>
    <row r="26" spans="1:14" s="104" customFormat="1" ht="42" customHeight="1">
      <c r="A26" s="530" t="s">
        <v>206</v>
      </c>
      <c r="B26" s="531"/>
      <c r="C26" s="532"/>
      <c r="D26" s="533"/>
      <c r="E26" s="533"/>
      <c r="F26" s="533"/>
      <c r="G26" s="533"/>
      <c r="H26" s="533"/>
      <c r="I26" s="533"/>
      <c r="J26" s="533"/>
      <c r="K26" s="533"/>
      <c r="L26" s="533"/>
      <c r="M26" s="105"/>
      <c r="N26" s="106"/>
    </row>
    <row r="27" spans="1:14" s="104" customFormat="1" ht="33.200000000000003" customHeight="1">
      <c r="A27" s="96">
        <v>8</v>
      </c>
      <c r="B27" s="96" t="str">
        <f>IF('User Information'!C18="", "", 'User Information'!C18)</f>
        <v/>
      </c>
      <c r="C27" s="96" t="str">
        <f>IF('User Information'!D18="", "", 'User Information'!D18)</f>
        <v/>
      </c>
      <c r="D27" s="97"/>
      <c r="E27" s="98" t="str">
        <f>IF('User Information'!E18="", "", 'User Information'!E18)</f>
        <v/>
      </c>
      <c r="F27" s="96" t="str">
        <f>IF('User Information'!F18="", "", 'User Information'!F18)</f>
        <v/>
      </c>
      <c r="G27" s="97"/>
      <c r="H27" s="99" t="str">
        <f>IF('User Information'!L18="", "", 'User Information'!L18)</f>
        <v/>
      </c>
      <c r="I27" s="100"/>
      <c r="J27" s="99" t="str">
        <f>IF('User Information'!H18="", "", 'User Information'!H18)</f>
        <v/>
      </c>
      <c r="K27" s="100"/>
      <c r="L27" s="101" t="str">
        <f>IF('User Information'!I18="", "", 'User Information'!I18)</f>
        <v xml:space="preserve"> </v>
      </c>
      <c r="M27" s="107" t="s">
        <v>204</v>
      </c>
      <c r="N27" s="108" t="s">
        <v>205</v>
      </c>
    </row>
    <row r="28" spans="1:14" s="104" customFormat="1" ht="42" customHeight="1">
      <c r="A28" s="530" t="s">
        <v>206</v>
      </c>
      <c r="B28" s="531"/>
      <c r="C28" s="532"/>
      <c r="D28" s="533"/>
      <c r="E28" s="533"/>
      <c r="F28" s="533"/>
      <c r="G28" s="533"/>
      <c r="H28" s="533"/>
      <c r="I28" s="533"/>
      <c r="J28" s="533"/>
      <c r="K28" s="533"/>
      <c r="L28" s="533"/>
      <c r="M28" s="105"/>
      <c r="N28" s="106"/>
    </row>
    <row r="29" spans="1:14" s="104" customFormat="1" ht="33.200000000000003" customHeight="1">
      <c r="A29" s="96">
        <v>9</v>
      </c>
      <c r="B29" s="96" t="str">
        <f>IF('User Information'!C19="", "", 'User Information'!C19)</f>
        <v/>
      </c>
      <c r="C29" s="96" t="str">
        <f>IF('User Information'!D19="", "", 'User Information'!D19)</f>
        <v/>
      </c>
      <c r="D29" s="97"/>
      <c r="E29" s="98" t="str">
        <f>IF('User Information'!E19="", "", 'User Information'!E19)</f>
        <v/>
      </c>
      <c r="F29" s="96" t="str">
        <f>IF('User Information'!F19="", "", 'User Information'!F19)</f>
        <v/>
      </c>
      <c r="G29" s="97"/>
      <c r="H29" s="99" t="str">
        <f>IF('User Information'!L19="", "", 'User Information'!L19)</f>
        <v/>
      </c>
      <c r="I29" s="100"/>
      <c r="J29" s="99" t="str">
        <f>IF('User Information'!H19="", "", 'User Information'!H19)</f>
        <v/>
      </c>
      <c r="K29" s="100"/>
      <c r="L29" s="101" t="str">
        <f>IF('User Information'!I19="", "", 'User Information'!I19)</f>
        <v xml:space="preserve"> </v>
      </c>
      <c r="M29" s="102" t="s">
        <v>204</v>
      </c>
      <c r="N29" s="103" t="s">
        <v>205</v>
      </c>
    </row>
    <row r="30" spans="1:14" s="104" customFormat="1" ht="42" customHeight="1">
      <c r="A30" s="530" t="s">
        <v>206</v>
      </c>
      <c r="B30" s="531"/>
      <c r="C30" s="532"/>
      <c r="D30" s="533"/>
      <c r="E30" s="533"/>
      <c r="F30" s="533"/>
      <c r="G30" s="533"/>
      <c r="H30" s="533"/>
      <c r="I30" s="533"/>
      <c r="J30" s="533"/>
      <c r="K30" s="533"/>
      <c r="L30" s="533"/>
      <c r="M30" s="105"/>
      <c r="N30" s="106"/>
    </row>
    <row r="31" spans="1:14" s="104" customFormat="1" ht="33.200000000000003" customHeight="1">
      <c r="A31" s="96">
        <v>10</v>
      </c>
      <c r="B31" s="96" t="str">
        <f>IF('User Information'!C20="", "", 'User Information'!C20)</f>
        <v/>
      </c>
      <c r="C31" s="96" t="str">
        <f>IF('User Information'!D20="", "", 'User Information'!D20)</f>
        <v/>
      </c>
      <c r="D31" s="97"/>
      <c r="E31" s="98" t="str">
        <f>IF('User Information'!E20="", "", 'User Information'!E20)</f>
        <v/>
      </c>
      <c r="F31" s="96" t="str">
        <f>IF('User Information'!F20="", "", 'User Information'!F20)</f>
        <v/>
      </c>
      <c r="G31" s="97"/>
      <c r="H31" s="99" t="str">
        <f>IF('User Information'!L20="", "", 'User Information'!L20)</f>
        <v/>
      </c>
      <c r="I31" s="100"/>
      <c r="J31" s="99" t="str">
        <f>IF('User Information'!H20="", "", 'User Information'!H20)</f>
        <v/>
      </c>
      <c r="K31" s="100"/>
      <c r="L31" s="101" t="str">
        <f>IF('User Information'!I20="", "", 'User Information'!I20)</f>
        <v xml:space="preserve"> </v>
      </c>
      <c r="M31" s="107" t="s">
        <v>204</v>
      </c>
      <c r="N31" s="108" t="s">
        <v>205</v>
      </c>
    </row>
    <row r="32" spans="1:14" s="104" customFormat="1" ht="42" customHeight="1">
      <c r="A32" s="530" t="s">
        <v>206</v>
      </c>
      <c r="B32" s="531"/>
      <c r="C32" s="532"/>
      <c r="D32" s="533"/>
      <c r="E32" s="533"/>
      <c r="F32" s="533"/>
      <c r="G32" s="533"/>
      <c r="H32" s="533"/>
      <c r="I32" s="533"/>
      <c r="J32" s="533"/>
      <c r="K32" s="533"/>
      <c r="L32" s="533"/>
      <c r="M32" s="105"/>
      <c r="N32" s="106"/>
    </row>
    <row r="33" spans="1:14" s="104" customFormat="1" ht="33.200000000000003" customHeight="1">
      <c r="A33" s="96">
        <v>11</v>
      </c>
      <c r="B33" s="96" t="str">
        <f>IF('User Information'!C21="", "", 'User Information'!C21)</f>
        <v/>
      </c>
      <c r="C33" s="96" t="str">
        <f>IF('User Information'!D21="", "", 'User Information'!D21)</f>
        <v/>
      </c>
      <c r="D33" s="97"/>
      <c r="E33" s="98" t="str">
        <f>IF('User Information'!E21="", "", 'User Information'!E21)</f>
        <v/>
      </c>
      <c r="F33" s="96" t="str">
        <f>IF('User Information'!F21="", "", 'User Information'!F21)</f>
        <v/>
      </c>
      <c r="G33" s="97"/>
      <c r="H33" s="99" t="str">
        <f>IF('User Information'!L21="", "", 'User Information'!L21)</f>
        <v/>
      </c>
      <c r="I33" s="100"/>
      <c r="J33" s="99" t="str">
        <f>IF('User Information'!H21="", "", 'User Information'!H21)</f>
        <v/>
      </c>
      <c r="K33" s="100"/>
      <c r="L33" s="101" t="str">
        <f>IF('User Information'!I21="", "", 'User Information'!I21)</f>
        <v xml:space="preserve"> </v>
      </c>
      <c r="M33" s="102" t="s">
        <v>204</v>
      </c>
      <c r="N33" s="103" t="s">
        <v>205</v>
      </c>
    </row>
    <row r="34" spans="1:14" s="104" customFormat="1" ht="42" customHeight="1">
      <c r="A34" s="530" t="s">
        <v>206</v>
      </c>
      <c r="B34" s="531"/>
      <c r="C34" s="532"/>
      <c r="D34" s="533"/>
      <c r="E34" s="533"/>
      <c r="F34" s="533"/>
      <c r="G34" s="533"/>
      <c r="H34" s="533"/>
      <c r="I34" s="533"/>
      <c r="J34" s="533"/>
      <c r="K34" s="533"/>
      <c r="L34" s="533"/>
      <c r="M34" s="105"/>
      <c r="N34" s="106"/>
    </row>
    <row r="35" spans="1:14" s="104" customFormat="1" ht="33.200000000000003" customHeight="1">
      <c r="A35" s="96">
        <v>12</v>
      </c>
      <c r="B35" s="96" t="str">
        <f>IF('User Information'!C22="", "", 'User Information'!C22)</f>
        <v/>
      </c>
      <c r="C35" s="96" t="str">
        <f>IF('User Information'!D22="", "", 'User Information'!D22)</f>
        <v/>
      </c>
      <c r="D35" s="97"/>
      <c r="E35" s="98" t="str">
        <f>IF('User Information'!E22="", "", 'User Information'!E22)</f>
        <v/>
      </c>
      <c r="F35" s="96" t="str">
        <f>IF('User Information'!F22="", "", 'User Information'!F22)</f>
        <v/>
      </c>
      <c r="G35" s="97"/>
      <c r="H35" s="99" t="str">
        <f>IF('User Information'!L22="", "", 'User Information'!L22)</f>
        <v/>
      </c>
      <c r="I35" s="100"/>
      <c r="J35" s="99" t="str">
        <f>IF('User Information'!H22="", "", 'User Information'!H22)</f>
        <v/>
      </c>
      <c r="K35" s="100"/>
      <c r="L35" s="101" t="str">
        <f>IF('User Information'!I22="", "", 'User Information'!I22)</f>
        <v xml:space="preserve"> </v>
      </c>
      <c r="M35" s="107" t="s">
        <v>204</v>
      </c>
      <c r="N35" s="108" t="s">
        <v>205</v>
      </c>
    </row>
    <row r="36" spans="1:14" s="104" customFormat="1" ht="42" customHeight="1">
      <c r="A36" s="530" t="s">
        <v>206</v>
      </c>
      <c r="B36" s="531"/>
      <c r="C36" s="532"/>
      <c r="D36" s="533"/>
      <c r="E36" s="533"/>
      <c r="F36" s="533"/>
      <c r="G36" s="533"/>
      <c r="H36" s="533"/>
      <c r="I36" s="533"/>
      <c r="J36" s="533"/>
      <c r="K36" s="533"/>
      <c r="L36" s="533"/>
      <c r="M36" s="105"/>
      <c r="N36" s="106"/>
    </row>
    <row r="37" spans="1:14" s="104" customFormat="1" ht="33.200000000000003" customHeight="1">
      <c r="A37" s="96">
        <v>13</v>
      </c>
      <c r="B37" s="96" t="str">
        <f>IF('User Information'!C23="", "", 'User Information'!C23)</f>
        <v/>
      </c>
      <c r="C37" s="96" t="str">
        <f>IF('User Information'!D23="", "", 'User Information'!D23)</f>
        <v/>
      </c>
      <c r="D37" s="97"/>
      <c r="E37" s="98" t="str">
        <f>IF('User Information'!E23="", "", 'User Information'!E23)</f>
        <v/>
      </c>
      <c r="F37" s="96" t="str">
        <f>IF('User Information'!F23="", "", 'User Information'!F23)</f>
        <v/>
      </c>
      <c r="G37" s="97"/>
      <c r="H37" s="99" t="str">
        <f>IF('User Information'!L22="", "", 'User Information'!L22)</f>
        <v/>
      </c>
      <c r="I37" s="100"/>
      <c r="J37" s="99" t="str">
        <f>IF('User Information'!H23="", "", 'User Information'!H23)</f>
        <v/>
      </c>
      <c r="K37" s="100"/>
      <c r="L37" s="101" t="str">
        <f>IF('User Information'!I23="", "", 'User Information'!I23)</f>
        <v xml:space="preserve"> </v>
      </c>
      <c r="M37" s="102" t="s">
        <v>204</v>
      </c>
      <c r="N37" s="103" t="s">
        <v>205</v>
      </c>
    </row>
    <row r="38" spans="1:14" s="104" customFormat="1" ht="42" customHeight="1">
      <c r="A38" s="530" t="s">
        <v>206</v>
      </c>
      <c r="B38" s="531"/>
      <c r="C38" s="532"/>
      <c r="D38" s="533"/>
      <c r="E38" s="533"/>
      <c r="F38" s="533"/>
      <c r="G38" s="533"/>
      <c r="H38" s="533"/>
      <c r="I38" s="533"/>
      <c r="J38" s="533"/>
      <c r="K38" s="533"/>
      <c r="L38" s="533"/>
      <c r="M38" s="105"/>
      <c r="N38" s="106"/>
    </row>
    <row r="39" spans="1:14" s="104" customFormat="1" ht="33.200000000000003" customHeight="1">
      <c r="A39" s="96">
        <v>14</v>
      </c>
      <c r="B39" s="96" t="str">
        <f>IF('User Information'!C24="", "", 'User Information'!C24)</f>
        <v/>
      </c>
      <c r="C39" s="96" t="str">
        <f>IF('User Information'!D24="", "", 'User Information'!D24)</f>
        <v/>
      </c>
      <c r="D39" s="97"/>
      <c r="E39" s="98" t="str">
        <f>IF('User Information'!E24="", "", 'User Information'!E24)</f>
        <v/>
      </c>
      <c r="F39" s="96" t="str">
        <f>IF('User Information'!F24="", "", 'User Information'!F24)</f>
        <v/>
      </c>
      <c r="G39" s="97"/>
      <c r="H39" s="99" t="str">
        <f>IF('User Information'!L24="", "", 'User Information'!L24)</f>
        <v/>
      </c>
      <c r="I39" s="100"/>
      <c r="J39" s="99" t="str">
        <f>IF('User Information'!H24="", "", 'User Information'!H24)</f>
        <v/>
      </c>
      <c r="K39" s="100"/>
      <c r="L39" s="101" t="str">
        <f>IF('User Information'!I24="", "", 'User Information'!I24)</f>
        <v xml:space="preserve"> </v>
      </c>
      <c r="M39" s="107" t="s">
        <v>204</v>
      </c>
      <c r="N39" s="108" t="s">
        <v>205</v>
      </c>
    </row>
    <row r="40" spans="1:14" s="104" customFormat="1" ht="42" customHeight="1">
      <c r="A40" s="530" t="s">
        <v>206</v>
      </c>
      <c r="B40" s="531"/>
      <c r="C40" s="532"/>
      <c r="D40" s="533"/>
      <c r="E40" s="533"/>
      <c r="F40" s="533"/>
      <c r="G40" s="533"/>
      <c r="H40" s="533"/>
      <c r="I40" s="533"/>
      <c r="J40" s="533"/>
      <c r="K40" s="533"/>
      <c r="L40" s="533"/>
      <c r="M40" s="105"/>
      <c r="N40" s="106"/>
    </row>
    <row r="41" spans="1:14" s="104" customFormat="1" ht="33.200000000000003" customHeight="1">
      <c r="A41" s="96">
        <v>15</v>
      </c>
      <c r="B41" s="96" t="str">
        <f>IF('User Information'!C25="", "", 'User Information'!C25)</f>
        <v/>
      </c>
      <c r="C41" s="96" t="str">
        <f>IF('User Information'!D25="", "", 'User Information'!D25)</f>
        <v/>
      </c>
      <c r="D41" s="97"/>
      <c r="E41" s="98" t="str">
        <f>IF('User Information'!E25="", "", 'User Information'!E25)</f>
        <v/>
      </c>
      <c r="F41" s="96" t="str">
        <f>IF('User Information'!F25="", "", 'User Information'!F25)</f>
        <v/>
      </c>
      <c r="G41" s="97"/>
      <c r="H41" s="99" t="str">
        <f>IF('User Information'!L25="", "", 'User Information'!L25)</f>
        <v/>
      </c>
      <c r="I41" s="100"/>
      <c r="J41" s="99" t="str">
        <f>IF('User Information'!H25="", "", 'User Information'!H25)</f>
        <v/>
      </c>
      <c r="K41" s="100"/>
      <c r="L41" s="101" t="str">
        <f>IF('User Information'!I25="", "", 'User Information'!I25)</f>
        <v xml:space="preserve"> </v>
      </c>
      <c r="M41" s="102" t="s">
        <v>204</v>
      </c>
      <c r="N41" s="103" t="s">
        <v>205</v>
      </c>
    </row>
    <row r="42" spans="1:14" s="104" customFormat="1" ht="42" customHeight="1">
      <c r="A42" s="530" t="s">
        <v>206</v>
      </c>
      <c r="B42" s="531"/>
      <c r="C42" s="532"/>
      <c r="D42" s="533"/>
      <c r="E42" s="533"/>
      <c r="F42" s="533"/>
      <c r="G42" s="533"/>
      <c r="H42" s="533"/>
      <c r="I42" s="533"/>
      <c r="J42" s="533"/>
      <c r="K42" s="533"/>
      <c r="L42" s="533"/>
      <c r="M42" s="105"/>
      <c r="N42" s="106"/>
    </row>
    <row r="43" spans="1:14" s="104" customFormat="1" ht="33.200000000000003" customHeight="1">
      <c r="A43" s="96">
        <v>16</v>
      </c>
      <c r="B43" s="96" t="str">
        <f>IF('User Information'!C26="", "", 'User Information'!C26)</f>
        <v/>
      </c>
      <c r="C43" s="96" t="str">
        <f>IF('User Information'!D26="", "", 'User Information'!D26)</f>
        <v/>
      </c>
      <c r="D43" s="97"/>
      <c r="E43" s="98" t="str">
        <f>IF('User Information'!E26="", "", 'User Information'!E26)</f>
        <v/>
      </c>
      <c r="F43" s="96" t="str">
        <f>IF('User Information'!F26="", "", 'User Information'!F26)</f>
        <v/>
      </c>
      <c r="G43" s="97"/>
      <c r="H43" s="99" t="str">
        <f>IF('User Information'!L26="", "", 'User Information'!L26)</f>
        <v/>
      </c>
      <c r="I43" s="100"/>
      <c r="J43" s="99" t="str">
        <f>IF('User Information'!H26="", "", 'User Information'!H26)</f>
        <v/>
      </c>
      <c r="K43" s="100"/>
      <c r="L43" s="101" t="str">
        <f>IF('User Information'!I26="", "", 'User Information'!I26)</f>
        <v xml:space="preserve"> </v>
      </c>
      <c r="M43" s="107" t="s">
        <v>204</v>
      </c>
      <c r="N43" s="108" t="s">
        <v>205</v>
      </c>
    </row>
    <row r="44" spans="1:14" s="104" customFormat="1" ht="42" customHeight="1">
      <c r="A44" s="530" t="s">
        <v>206</v>
      </c>
      <c r="B44" s="531"/>
      <c r="C44" s="532"/>
      <c r="D44" s="533"/>
      <c r="E44" s="533"/>
      <c r="F44" s="533"/>
      <c r="G44" s="533"/>
      <c r="H44" s="533"/>
      <c r="I44" s="533"/>
      <c r="J44" s="533"/>
      <c r="K44" s="533"/>
      <c r="L44" s="533"/>
      <c r="M44" s="105"/>
      <c r="N44" s="106"/>
    </row>
    <row r="45" spans="1:14" s="104" customFormat="1" ht="33.200000000000003" customHeight="1">
      <c r="A45" s="96">
        <v>17</v>
      </c>
      <c r="B45" s="96" t="str">
        <f>IF('User Information'!C27="", "", 'User Information'!C27)</f>
        <v/>
      </c>
      <c r="C45" s="96" t="str">
        <f>IF('User Information'!D27="", "", 'User Information'!D27)</f>
        <v/>
      </c>
      <c r="D45" s="97"/>
      <c r="E45" s="98" t="str">
        <f>IF('User Information'!E27="", "", 'User Information'!E27)</f>
        <v/>
      </c>
      <c r="F45" s="96" t="str">
        <f>IF('User Information'!F27="", "", 'User Information'!F27)</f>
        <v/>
      </c>
      <c r="G45" s="97"/>
      <c r="H45" s="99" t="str">
        <f>IF('User Information'!L27="", "", 'User Information'!L27)</f>
        <v/>
      </c>
      <c r="I45" s="100"/>
      <c r="J45" s="99" t="str">
        <f>IF('User Information'!H27="", "", 'User Information'!H27)</f>
        <v/>
      </c>
      <c r="K45" s="100"/>
      <c r="L45" s="101" t="str">
        <f>IF('User Information'!I27="", "", 'User Information'!I27)</f>
        <v xml:space="preserve"> </v>
      </c>
      <c r="M45" s="102" t="s">
        <v>204</v>
      </c>
      <c r="N45" s="103" t="s">
        <v>205</v>
      </c>
    </row>
    <row r="46" spans="1:14" s="104" customFormat="1" ht="42" customHeight="1">
      <c r="A46" s="530" t="s">
        <v>206</v>
      </c>
      <c r="B46" s="531"/>
      <c r="C46" s="532"/>
      <c r="D46" s="533"/>
      <c r="E46" s="533"/>
      <c r="F46" s="533"/>
      <c r="G46" s="533"/>
      <c r="H46" s="533"/>
      <c r="I46" s="533"/>
      <c r="J46" s="533"/>
      <c r="K46" s="533"/>
      <c r="L46" s="533"/>
      <c r="M46" s="105"/>
      <c r="N46" s="106"/>
    </row>
    <row r="47" spans="1:14" s="104" customFormat="1" ht="33.200000000000003" customHeight="1">
      <c r="A47" s="96">
        <v>18</v>
      </c>
      <c r="B47" s="96" t="str">
        <f>IF('User Information'!C28="", "", 'User Information'!C28)</f>
        <v/>
      </c>
      <c r="C47" s="96" t="str">
        <f>IF('User Information'!D28="", "", 'User Information'!D28)</f>
        <v/>
      </c>
      <c r="D47" s="97"/>
      <c r="E47" s="98" t="str">
        <f>IF('User Information'!E28="", "", 'User Information'!E28)</f>
        <v/>
      </c>
      <c r="F47" s="96" t="str">
        <f>IF('User Information'!F28="", "", 'User Information'!F28)</f>
        <v/>
      </c>
      <c r="G47" s="97"/>
      <c r="H47" s="99" t="str">
        <f>IF('User Information'!L28="", "", 'User Information'!L28)</f>
        <v/>
      </c>
      <c r="I47" s="100"/>
      <c r="J47" s="99" t="str">
        <f>IF('User Information'!H28="", "", 'User Information'!H28)</f>
        <v/>
      </c>
      <c r="K47" s="100"/>
      <c r="L47" s="101" t="str">
        <f>IF('User Information'!I28="", "", 'User Information'!I28)</f>
        <v xml:space="preserve"> </v>
      </c>
      <c r="M47" s="107" t="s">
        <v>204</v>
      </c>
      <c r="N47" s="108" t="s">
        <v>205</v>
      </c>
    </row>
    <row r="48" spans="1:14" s="104" customFormat="1" ht="42" customHeight="1">
      <c r="A48" s="530" t="s">
        <v>206</v>
      </c>
      <c r="B48" s="531"/>
      <c r="C48" s="532"/>
      <c r="D48" s="533"/>
      <c r="E48" s="533"/>
      <c r="F48" s="533"/>
      <c r="G48" s="533"/>
      <c r="H48" s="533"/>
      <c r="I48" s="533"/>
      <c r="J48" s="533"/>
      <c r="K48" s="533"/>
      <c r="L48" s="533"/>
      <c r="M48" s="105"/>
      <c r="N48" s="106"/>
    </row>
    <row r="49" spans="1:14" s="104" customFormat="1" ht="33.200000000000003" customHeight="1">
      <c r="A49" s="96">
        <v>19</v>
      </c>
      <c r="B49" s="96" t="str">
        <f>IF('User Information'!C29="", "", 'User Information'!C29)</f>
        <v/>
      </c>
      <c r="C49" s="96" t="str">
        <f>IF('User Information'!D29="", "", 'User Information'!D29)</f>
        <v/>
      </c>
      <c r="D49" s="97"/>
      <c r="E49" s="98" t="str">
        <f>IF('User Information'!E29="", "", 'User Information'!E29)</f>
        <v/>
      </c>
      <c r="F49" s="96" t="str">
        <f>IF('User Information'!F29="", "", 'User Information'!F29)</f>
        <v/>
      </c>
      <c r="G49" s="97"/>
      <c r="H49" s="99" t="str">
        <f>IF('User Information'!L29="", "", 'User Information'!L29)</f>
        <v/>
      </c>
      <c r="I49" s="100"/>
      <c r="J49" s="99" t="str">
        <f>IF('User Information'!H29="", "", 'User Information'!H29)</f>
        <v/>
      </c>
      <c r="K49" s="100"/>
      <c r="L49" s="101" t="str">
        <f>IF('User Information'!I29="", "", 'User Information'!I29)</f>
        <v xml:space="preserve"> </v>
      </c>
      <c r="M49" s="102" t="s">
        <v>204</v>
      </c>
      <c r="N49" s="103" t="s">
        <v>205</v>
      </c>
    </row>
    <row r="50" spans="1:14" s="104" customFormat="1" ht="42" customHeight="1">
      <c r="A50" s="530" t="s">
        <v>206</v>
      </c>
      <c r="B50" s="531"/>
      <c r="C50" s="532"/>
      <c r="D50" s="533"/>
      <c r="E50" s="533"/>
      <c r="F50" s="533"/>
      <c r="G50" s="533"/>
      <c r="H50" s="533"/>
      <c r="I50" s="533"/>
      <c r="J50" s="533"/>
      <c r="K50" s="533"/>
      <c r="L50" s="533"/>
      <c r="M50" s="105"/>
      <c r="N50" s="106"/>
    </row>
    <row r="51" spans="1:14" s="104" customFormat="1" ht="33.200000000000003" customHeight="1">
      <c r="A51" s="96">
        <v>20</v>
      </c>
      <c r="B51" s="96" t="str">
        <f>IF('User Information'!C30="", "", 'User Information'!C30)</f>
        <v/>
      </c>
      <c r="C51" s="96" t="str">
        <f>IF('User Information'!D30="", "", 'User Information'!D30)</f>
        <v/>
      </c>
      <c r="D51" s="97"/>
      <c r="E51" s="98" t="str">
        <f>IF('User Information'!E30="", "", 'User Information'!E30)</f>
        <v/>
      </c>
      <c r="F51" s="96" t="str">
        <f>IF('User Information'!F30="", "", 'User Information'!F30)</f>
        <v/>
      </c>
      <c r="G51" s="97"/>
      <c r="H51" s="99" t="str">
        <f>IF('User Information'!L30="", "", 'User Information'!L30)</f>
        <v/>
      </c>
      <c r="I51" s="100"/>
      <c r="J51" s="99" t="str">
        <f>IF('User Information'!H30="", "", 'User Information'!H30)</f>
        <v/>
      </c>
      <c r="K51" s="100"/>
      <c r="L51" s="101" t="str">
        <f>IF('User Information'!I30="", "", 'User Information'!I30)</f>
        <v xml:space="preserve"> </v>
      </c>
      <c r="M51" s="107" t="s">
        <v>204</v>
      </c>
      <c r="N51" s="108" t="s">
        <v>205</v>
      </c>
    </row>
    <row r="52" spans="1:14" s="104" customFormat="1" ht="42" customHeight="1">
      <c r="A52" s="530" t="s">
        <v>206</v>
      </c>
      <c r="B52" s="531"/>
      <c r="C52" s="532"/>
      <c r="D52" s="533"/>
      <c r="E52" s="533"/>
      <c r="F52" s="533"/>
      <c r="G52" s="533"/>
      <c r="H52" s="533"/>
      <c r="I52" s="533"/>
      <c r="J52" s="533"/>
      <c r="K52" s="533"/>
      <c r="L52" s="533"/>
      <c r="M52" s="105"/>
      <c r="N52" s="106"/>
    </row>
    <row r="53" spans="1:14" s="104" customFormat="1" ht="33.200000000000003" customHeight="1">
      <c r="A53" s="96">
        <v>21</v>
      </c>
      <c r="B53" s="96" t="str">
        <f>IF('User Information'!C31="", "", 'User Information'!C31)</f>
        <v/>
      </c>
      <c r="C53" s="96" t="str">
        <f>IF('User Information'!D31="", "", 'User Information'!D31)</f>
        <v/>
      </c>
      <c r="D53" s="97"/>
      <c r="E53" s="98" t="str">
        <f>IF('User Information'!E31="", "", 'User Information'!E31)</f>
        <v/>
      </c>
      <c r="F53" s="96" t="str">
        <f>IF('User Information'!F31="", "", 'User Information'!F31)</f>
        <v/>
      </c>
      <c r="G53" s="97"/>
      <c r="H53" s="99" t="str">
        <f>IF('User Information'!L31="", "", 'User Information'!L31)</f>
        <v/>
      </c>
      <c r="I53" s="100"/>
      <c r="J53" s="99" t="str">
        <f>IF('User Information'!H31="", "", 'User Information'!H31)</f>
        <v/>
      </c>
      <c r="K53" s="100"/>
      <c r="L53" s="101" t="str">
        <f>IF('User Information'!I31="", "", 'User Information'!I31)</f>
        <v xml:space="preserve"> </v>
      </c>
      <c r="M53" s="102" t="s">
        <v>204</v>
      </c>
      <c r="N53" s="103" t="s">
        <v>205</v>
      </c>
    </row>
    <row r="54" spans="1:14" s="104" customFormat="1" ht="42" customHeight="1">
      <c r="A54" s="530" t="s">
        <v>206</v>
      </c>
      <c r="B54" s="531"/>
      <c r="C54" s="532"/>
      <c r="D54" s="533"/>
      <c r="E54" s="533"/>
      <c r="F54" s="533"/>
      <c r="G54" s="533"/>
      <c r="H54" s="533"/>
      <c r="I54" s="533"/>
      <c r="J54" s="533"/>
      <c r="K54" s="533"/>
      <c r="L54" s="533"/>
      <c r="M54" s="105"/>
      <c r="N54" s="106"/>
    </row>
    <row r="55" spans="1:14" s="104" customFormat="1" ht="33.200000000000003" customHeight="1">
      <c r="A55" s="96">
        <v>22</v>
      </c>
      <c r="B55" s="96" t="str">
        <f>IF('User Information'!C32="", "", 'User Information'!C32)</f>
        <v/>
      </c>
      <c r="C55" s="96" t="str">
        <f>IF('User Information'!D32="", "", 'User Information'!D32)</f>
        <v/>
      </c>
      <c r="D55" s="97"/>
      <c r="E55" s="98" t="str">
        <f>IF('User Information'!E32="", "", 'User Information'!E32)</f>
        <v/>
      </c>
      <c r="F55" s="96" t="str">
        <f>IF('User Information'!F32="", "", 'User Information'!F32)</f>
        <v/>
      </c>
      <c r="G55" s="97"/>
      <c r="H55" s="99" t="str">
        <f>IF('User Information'!L32="", "", 'User Information'!L32)</f>
        <v/>
      </c>
      <c r="I55" s="100"/>
      <c r="J55" s="99" t="str">
        <f>IF('User Information'!H32="", "", 'User Information'!H32)</f>
        <v/>
      </c>
      <c r="K55" s="100"/>
      <c r="L55" s="101" t="str">
        <f>IF('User Information'!I32="", "", 'User Information'!I32)</f>
        <v xml:space="preserve"> </v>
      </c>
      <c r="M55" s="107" t="s">
        <v>204</v>
      </c>
      <c r="N55" s="108" t="s">
        <v>205</v>
      </c>
    </row>
    <row r="56" spans="1:14" s="104" customFormat="1" ht="42" customHeight="1">
      <c r="A56" s="530" t="s">
        <v>206</v>
      </c>
      <c r="B56" s="531"/>
      <c r="C56" s="532"/>
      <c r="D56" s="533"/>
      <c r="E56" s="533"/>
      <c r="F56" s="533"/>
      <c r="G56" s="533"/>
      <c r="H56" s="533"/>
      <c r="I56" s="533"/>
      <c r="J56" s="533"/>
      <c r="K56" s="533"/>
      <c r="L56" s="533"/>
      <c r="M56" s="105"/>
      <c r="N56" s="106"/>
    </row>
    <row r="57" spans="1:14" s="104" customFormat="1" ht="33.200000000000003" customHeight="1">
      <c r="A57" s="96">
        <v>23</v>
      </c>
      <c r="B57" s="96" t="str">
        <f>IF('User Information'!C33="", "", 'User Information'!C33)</f>
        <v/>
      </c>
      <c r="C57" s="96" t="str">
        <f>IF('User Information'!D33="", "", 'User Information'!D33)</f>
        <v/>
      </c>
      <c r="D57" s="97"/>
      <c r="E57" s="98" t="str">
        <f>IF('User Information'!E33="", "", 'User Information'!E33)</f>
        <v/>
      </c>
      <c r="F57" s="96" t="str">
        <f>IF('User Information'!F33="", "", 'User Information'!F33)</f>
        <v/>
      </c>
      <c r="G57" s="97"/>
      <c r="H57" s="99" t="str">
        <f>IF('User Information'!L33="", "", 'User Information'!L33)</f>
        <v/>
      </c>
      <c r="I57" s="100"/>
      <c r="J57" s="99" t="str">
        <f>IF('User Information'!H33="", "", 'User Information'!H33)</f>
        <v/>
      </c>
      <c r="K57" s="100"/>
      <c r="L57" s="101" t="str">
        <f>IF('User Information'!I33="", "", 'User Information'!I33)</f>
        <v xml:space="preserve"> </v>
      </c>
      <c r="M57" s="102" t="s">
        <v>204</v>
      </c>
      <c r="N57" s="103" t="s">
        <v>205</v>
      </c>
    </row>
    <row r="58" spans="1:14" s="104" customFormat="1" ht="42" customHeight="1">
      <c r="A58" s="530" t="s">
        <v>206</v>
      </c>
      <c r="B58" s="531"/>
      <c r="C58" s="532"/>
      <c r="D58" s="533"/>
      <c r="E58" s="533"/>
      <c r="F58" s="533"/>
      <c r="G58" s="533"/>
      <c r="H58" s="533"/>
      <c r="I58" s="533"/>
      <c r="J58" s="533"/>
      <c r="K58" s="533"/>
      <c r="L58" s="533"/>
      <c r="M58" s="105"/>
      <c r="N58" s="106"/>
    </row>
    <row r="59" spans="1:14" s="104" customFormat="1" ht="33.200000000000003" customHeight="1">
      <c r="A59" s="96">
        <v>24</v>
      </c>
      <c r="B59" s="96" t="str">
        <f>IF('User Information'!C34="", "", 'User Information'!C34)</f>
        <v/>
      </c>
      <c r="C59" s="96" t="str">
        <f>IF('User Information'!D34="", "", 'User Information'!D34)</f>
        <v/>
      </c>
      <c r="D59" s="97"/>
      <c r="E59" s="98" t="str">
        <f>IF('User Information'!E34="", "", 'User Information'!E34)</f>
        <v/>
      </c>
      <c r="F59" s="96" t="str">
        <f>IF('User Information'!F34="", "", 'User Information'!F34)</f>
        <v/>
      </c>
      <c r="G59" s="97"/>
      <c r="H59" s="99" t="str">
        <f>IF('User Information'!L34="", "", 'User Information'!L34)</f>
        <v/>
      </c>
      <c r="I59" s="100"/>
      <c r="J59" s="99" t="str">
        <f>IF('User Information'!H34="", "", 'User Information'!H34)</f>
        <v/>
      </c>
      <c r="K59" s="100"/>
      <c r="L59" s="101" t="str">
        <f>IF('User Information'!I34="", "", 'User Information'!I34)</f>
        <v xml:space="preserve"> </v>
      </c>
      <c r="M59" s="107" t="s">
        <v>204</v>
      </c>
      <c r="N59" s="108" t="s">
        <v>205</v>
      </c>
    </row>
    <row r="60" spans="1:14" s="104" customFormat="1" ht="42" customHeight="1">
      <c r="A60" s="530" t="s">
        <v>206</v>
      </c>
      <c r="B60" s="531"/>
      <c r="C60" s="532"/>
      <c r="D60" s="533"/>
      <c r="E60" s="533"/>
      <c r="F60" s="533"/>
      <c r="G60" s="533"/>
      <c r="H60" s="533"/>
      <c r="I60" s="533"/>
      <c r="J60" s="533"/>
      <c r="K60" s="533"/>
      <c r="L60" s="533"/>
      <c r="M60" s="105"/>
      <c r="N60" s="106"/>
    </row>
    <row r="61" spans="1:14" s="104" customFormat="1" ht="33.200000000000003" customHeight="1">
      <c r="A61" s="96">
        <v>25</v>
      </c>
      <c r="B61" s="96" t="str">
        <f>IF('User Information'!C35="", "", 'User Information'!C35)</f>
        <v/>
      </c>
      <c r="C61" s="96" t="str">
        <f>IF('User Information'!D35="", "", 'User Information'!D35)</f>
        <v/>
      </c>
      <c r="D61" s="97"/>
      <c r="E61" s="98" t="str">
        <f>IF('User Information'!E35="", "", 'User Information'!E35)</f>
        <v/>
      </c>
      <c r="F61" s="96" t="str">
        <f>IF('User Information'!F35="", "", 'User Information'!F35)</f>
        <v/>
      </c>
      <c r="G61" s="97"/>
      <c r="H61" s="99" t="str">
        <f>IF('User Information'!L35="", "", 'User Information'!L35)</f>
        <v/>
      </c>
      <c r="I61" s="100"/>
      <c r="J61" s="99" t="str">
        <f>IF('User Information'!H35="", "", 'User Information'!H35)</f>
        <v/>
      </c>
      <c r="K61" s="100"/>
      <c r="L61" s="101" t="str">
        <f>IF('User Information'!I35="", "", 'User Information'!I35)</f>
        <v xml:space="preserve"> </v>
      </c>
      <c r="M61" s="102" t="s">
        <v>204</v>
      </c>
      <c r="N61" s="103" t="s">
        <v>205</v>
      </c>
    </row>
    <row r="62" spans="1:14" s="104" customFormat="1" ht="42" customHeight="1">
      <c r="A62" s="530" t="s">
        <v>206</v>
      </c>
      <c r="B62" s="531"/>
      <c r="C62" s="532"/>
      <c r="D62" s="533"/>
      <c r="E62" s="533"/>
      <c r="F62" s="533"/>
      <c r="G62" s="533"/>
      <c r="H62" s="533"/>
      <c r="I62" s="533"/>
      <c r="J62" s="533"/>
      <c r="K62" s="533"/>
      <c r="L62" s="533"/>
      <c r="M62" s="105"/>
      <c r="N62" s="106"/>
    </row>
    <row r="63" spans="1:14" s="104" customFormat="1" ht="33.200000000000003" customHeight="1">
      <c r="A63" s="96">
        <v>26</v>
      </c>
      <c r="B63" s="96" t="str">
        <f>IF('User Information'!C36="", "", 'User Information'!C36)</f>
        <v/>
      </c>
      <c r="C63" s="96" t="str">
        <f>IF('User Information'!D36="", "", 'User Information'!D36)</f>
        <v/>
      </c>
      <c r="D63" s="97"/>
      <c r="E63" s="98" t="str">
        <f>IF('User Information'!E36="", "", 'User Information'!E36)</f>
        <v/>
      </c>
      <c r="F63" s="96" t="str">
        <f>IF('User Information'!F36="", "", 'User Information'!F36)</f>
        <v/>
      </c>
      <c r="G63" s="97"/>
      <c r="H63" s="99" t="str">
        <f>IF('User Information'!L36="", "", 'User Information'!L36)</f>
        <v/>
      </c>
      <c r="I63" s="100"/>
      <c r="J63" s="99" t="str">
        <f>IF('User Information'!H36="", "", 'User Information'!H36)</f>
        <v/>
      </c>
      <c r="K63" s="100"/>
      <c r="L63" s="101" t="str">
        <f>IF('User Information'!I36="", "", 'User Information'!I36)</f>
        <v xml:space="preserve"> </v>
      </c>
      <c r="M63" s="107" t="s">
        <v>204</v>
      </c>
      <c r="N63" s="108" t="s">
        <v>205</v>
      </c>
    </row>
    <row r="64" spans="1:14" s="104" customFormat="1" ht="42" customHeight="1">
      <c r="A64" s="530" t="s">
        <v>206</v>
      </c>
      <c r="B64" s="531"/>
      <c r="C64" s="532"/>
      <c r="D64" s="533"/>
      <c r="E64" s="533"/>
      <c r="F64" s="533"/>
      <c r="G64" s="533"/>
      <c r="H64" s="533"/>
      <c r="I64" s="533"/>
      <c r="J64" s="533"/>
      <c r="K64" s="533"/>
      <c r="L64" s="533"/>
      <c r="M64" s="105"/>
      <c r="N64" s="106"/>
    </row>
    <row r="65" spans="1:14" s="104" customFormat="1" ht="33.200000000000003" customHeight="1">
      <c r="A65" s="96">
        <v>27</v>
      </c>
      <c r="B65" s="96" t="str">
        <f>IF('User Information'!C37="", "", 'User Information'!C37)</f>
        <v/>
      </c>
      <c r="C65" s="96" t="str">
        <f>IF('User Information'!D37="", "", 'User Information'!D37)</f>
        <v/>
      </c>
      <c r="D65" s="97"/>
      <c r="E65" s="98" t="str">
        <f>IF('User Information'!E37="", "", 'User Information'!E37)</f>
        <v/>
      </c>
      <c r="F65" s="96" t="str">
        <f>IF('User Information'!F37="", "", 'User Information'!F37)</f>
        <v/>
      </c>
      <c r="G65" s="97"/>
      <c r="H65" s="99" t="str">
        <f>IF('User Information'!L37="", "", 'User Information'!L37)</f>
        <v/>
      </c>
      <c r="I65" s="100"/>
      <c r="J65" s="99" t="str">
        <f>IF('User Information'!H37="", "", 'User Information'!H37)</f>
        <v/>
      </c>
      <c r="K65" s="100"/>
      <c r="L65" s="101" t="str">
        <f>IF('User Information'!I37="", "", 'User Information'!I37)</f>
        <v xml:space="preserve"> </v>
      </c>
      <c r="M65" s="102" t="s">
        <v>204</v>
      </c>
      <c r="N65" s="103" t="s">
        <v>205</v>
      </c>
    </row>
    <row r="66" spans="1:14" s="104" customFormat="1" ht="42" customHeight="1">
      <c r="A66" s="530" t="s">
        <v>206</v>
      </c>
      <c r="B66" s="531"/>
      <c r="C66" s="532"/>
      <c r="D66" s="533"/>
      <c r="E66" s="533"/>
      <c r="F66" s="533"/>
      <c r="G66" s="533"/>
      <c r="H66" s="533"/>
      <c r="I66" s="533"/>
      <c r="J66" s="533"/>
      <c r="K66" s="533"/>
      <c r="L66" s="533"/>
      <c r="M66" s="105"/>
      <c r="N66" s="106"/>
    </row>
    <row r="67" spans="1:14" s="104" customFormat="1" ht="33.200000000000003" customHeight="1">
      <c r="A67" s="96">
        <v>28</v>
      </c>
      <c r="B67" s="96" t="str">
        <f>IF('User Information'!C38="", "", 'User Information'!C38)</f>
        <v/>
      </c>
      <c r="C67" s="96" t="str">
        <f>IF('User Information'!D38="", "", 'User Information'!D38)</f>
        <v/>
      </c>
      <c r="D67" s="97"/>
      <c r="E67" s="98" t="str">
        <f>IF('User Information'!E38="", "", 'User Information'!E38)</f>
        <v/>
      </c>
      <c r="F67" s="96" t="str">
        <f>IF('User Information'!F38="", "", 'User Information'!F38)</f>
        <v/>
      </c>
      <c r="G67" s="97"/>
      <c r="H67" s="99" t="str">
        <f>IF('User Information'!L38="", "", 'User Information'!L38)</f>
        <v/>
      </c>
      <c r="I67" s="100"/>
      <c r="J67" s="99" t="str">
        <f>IF('User Information'!H38="", "", 'User Information'!H38)</f>
        <v/>
      </c>
      <c r="K67" s="100"/>
      <c r="L67" s="101" t="str">
        <f>IF('User Information'!I38="", "", 'User Information'!I38)</f>
        <v xml:space="preserve"> </v>
      </c>
      <c r="M67" s="107" t="s">
        <v>204</v>
      </c>
      <c r="N67" s="108" t="s">
        <v>205</v>
      </c>
    </row>
    <row r="68" spans="1:14" s="104" customFormat="1" ht="42" customHeight="1">
      <c r="A68" s="530" t="s">
        <v>206</v>
      </c>
      <c r="B68" s="531"/>
      <c r="C68" s="532"/>
      <c r="D68" s="533"/>
      <c r="E68" s="533"/>
      <c r="F68" s="533"/>
      <c r="G68" s="533"/>
      <c r="H68" s="533"/>
      <c r="I68" s="533"/>
      <c r="J68" s="533"/>
      <c r="K68" s="533"/>
      <c r="L68" s="533"/>
      <c r="M68" s="105"/>
      <c r="N68" s="106"/>
    </row>
    <row r="69" spans="1:14" s="104" customFormat="1" ht="33.200000000000003" customHeight="1">
      <c r="A69" s="96">
        <v>29</v>
      </c>
      <c r="B69" s="96" t="str">
        <f>IF('User Information'!C39="", "", 'User Information'!C39)</f>
        <v/>
      </c>
      <c r="C69" s="96" t="str">
        <f>IF('User Information'!D39="", "", 'User Information'!D39)</f>
        <v/>
      </c>
      <c r="D69" s="97"/>
      <c r="E69" s="98" t="str">
        <f>IF('User Information'!E39="", "", 'User Information'!E39)</f>
        <v/>
      </c>
      <c r="F69" s="96" t="str">
        <f>IF('User Information'!F39="", "", 'User Information'!F39)</f>
        <v/>
      </c>
      <c r="G69" s="97"/>
      <c r="H69" s="99" t="str">
        <f>IF('User Information'!L39="", "", 'User Information'!L39)</f>
        <v/>
      </c>
      <c r="I69" s="100"/>
      <c r="J69" s="99" t="str">
        <f>IF('User Information'!H39="", "", 'User Information'!H39)</f>
        <v/>
      </c>
      <c r="K69" s="100"/>
      <c r="L69" s="101" t="str">
        <f>IF('User Information'!I39="", "", 'User Information'!I39)</f>
        <v xml:space="preserve"> </v>
      </c>
      <c r="M69" s="102" t="s">
        <v>204</v>
      </c>
      <c r="N69" s="103" t="s">
        <v>205</v>
      </c>
    </row>
    <row r="70" spans="1:14" s="104" customFormat="1" ht="42" customHeight="1">
      <c r="A70" s="530" t="s">
        <v>206</v>
      </c>
      <c r="B70" s="531"/>
      <c r="C70" s="532"/>
      <c r="D70" s="533"/>
      <c r="E70" s="533"/>
      <c r="F70" s="533"/>
      <c r="G70" s="533"/>
      <c r="H70" s="533"/>
      <c r="I70" s="533"/>
      <c r="J70" s="533"/>
      <c r="K70" s="533"/>
      <c r="L70" s="533"/>
      <c r="M70" s="105"/>
      <c r="N70" s="106"/>
    </row>
    <row r="71" spans="1:14" s="104" customFormat="1" ht="33.200000000000003" customHeight="1">
      <c r="A71" s="96">
        <v>30</v>
      </c>
      <c r="B71" s="96" t="str">
        <f>IF('User Information'!C40="", "", 'User Information'!C40)</f>
        <v/>
      </c>
      <c r="C71" s="96" t="str">
        <f>IF('User Information'!D40="", "", 'User Information'!D40)</f>
        <v/>
      </c>
      <c r="D71" s="97"/>
      <c r="E71" s="98" t="str">
        <f>IF('User Information'!E40="", "", 'User Information'!E40)</f>
        <v/>
      </c>
      <c r="F71" s="96" t="str">
        <f>IF('User Information'!F40="", "", 'User Information'!F40)</f>
        <v/>
      </c>
      <c r="G71" s="97"/>
      <c r="H71" s="99" t="str">
        <f>IF('User Information'!L40="", "", 'User Information'!L40)</f>
        <v/>
      </c>
      <c r="I71" s="100"/>
      <c r="J71" s="99" t="str">
        <f>IF('User Information'!H40="", "", 'User Information'!H40)</f>
        <v/>
      </c>
      <c r="K71" s="100"/>
      <c r="L71" s="101" t="str">
        <f>IF('User Information'!I40="", "", 'User Information'!I40)</f>
        <v xml:space="preserve"> </v>
      </c>
      <c r="M71" s="107" t="s">
        <v>204</v>
      </c>
      <c r="N71" s="108" t="s">
        <v>205</v>
      </c>
    </row>
    <row r="72" spans="1:14" s="104" customFormat="1" ht="42" customHeight="1">
      <c r="A72" s="530" t="s">
        <v>206</v>
      </c>
      <c r="B72" s="531"/>
      <c r="C72" s="532"/>
      <c r="D72" s="533"/>
      <c r="E72" s="533"/>
      <c r="F72" s="533"/>
      <c r="G72" s="533"/>
      <c r="H72" s="533"/>
      <c r="I72" s="533"/>
      <c r="J72" s="533"/>
      <c r="K72" s="533"/>
      <c r="L72" s="533"/>
      <c r="M72" s="105"/>
      <c r="N72" s="106"/>
    </row>
    <row r="73" spans="1:14" s="104" customFormat="1" ht="33.200000000000003" customHeight="1">
      <c r="A73" s="96">
        <v>31</v>
      </c>
      <c r="B73" s="96" t="str">
        <f>IF('User Information'!C41="", "", 'User Information'!C41)</f>
        <v/>
      </c>
      <c r="C73" s="96" t="str">
        <f>IF('User Information'!D41="", "", 'User Information'!D41)</f>
        <v/>
      </c>
      <c r="D73" s="97"/>
      <c r="E73" s="98" t="str">
        <f>IF('User Information'!E41="", "", 'User Information'!E41)</f>
        <v/>
      </c>
      <c r="F73" s="96" t="str">
        <f>IF('User Information'!F41="", "", 'User Information'!F41)</f>
        <v/>
      </c>
      <c r="G73" s="97"/>
      <c r="H73" s="99" t="str">
        <f>IF('User Information'!L41="", "", 'User Information'!L41)</f>
        <v/>
      </c>
      <c r="I73" s="100"/>
      <c r="J73" s="99" t="str">
        <f>IF('User Information'!H41="", "", 'User Information'!H41)</f>
        <v/>
      </c>
      <c r="K73" s="100"/>
      <c r="L73" s="101" t="str">
        <f>IF('User Information'!I41="", "", 'User Information'!I41)</f>
        <v xml:space="preserve"> </v>
      </c>
      <c r="M73" s="102" t="s">
        <v>204</v>
      </c>
      <c r="N73" s="103" t="s">
        <v>205</v>
      </c>
    </row>
    <row r="74" spans="1:14" s="104" customFormat="1" ht="42" customHeight="1">
      <c r="A74" s="530" t="s">
        <v>206</v>
      </c>
      <c r="B74" s="531"/>
      <c r="C74" s="532"/>
      <c r="D74" s="533"/>
      <c r="E74" s="533"/>
      <c r="F74" s="533"/>
      <c r="G74" s="533"/>
      <c r="H74" s="533"/>
      <c r="I74" s="533"/>
      <c r="J74" s="533"/>
      <c r="K74" s="533"/>
      <c r="L74" s="533"/>
      <c r="M74" s="105"/>
      <c r="N74" s="106"/>
    </row>
    <row r="75" spans="1:14" s="104" customFormat="1" ht="33.200000000000003" customHeight="1">
      <c r="A75" s="96">
        <v>32</v>
      </c>
      <c r="B75" s="96" t="str">
        <f>IF('User Information'!C42="", "", 'User Information'!C42)</f>
        <v/>
      </c>
      <c r="C75" s="96" t="str">
        <f>IF('User Information'!D42="", "", 'User Information'!D42)</f>
        <v/>
      </c>
      <c r="D75" s="97"/>
      <c r="E75" s="98" t="str">
        <f>IF('User Information'!E42="", "", 'User Information'!E42)</f>
        <v/>
      </c>
      <c r="F75" s="96" t="str">
        <f>IF('User Information'!F42="", "", 'User Information'!F42)</f>
        <v/>
      </c>
      <c r="G75" s="97"/>
      <c r="H75" s="99" t="str">
        <f>IF('User Information'!L42="", "", 'User Information'!L42)</f>
        <v/>
      </c>
      <c r="I75" s="100"/>
      <c r="J75" s="99" t="str">
        <f>IF('User Information'!H42="", "", 'User Information'!H42)</f>
        <v/>
      </c>
      <c r="K75" s="100"/>
      <c r="L75" s="101" t="str">
        <f>IF('User Information'!I42="", "", 'User Information'!I42)</f>
        <v xml:space="preserve"> </v>
      </c>
      <c r="M75" s="107" t="s">
        <v>204</v>
      </c>
      <c r="N75" s="108" t="s">
        <v>205</v>
      </c>
    </row>
    <row r="76" spans="1:14" s="104" customFormat="1" ht="42" customHeight="1">
      <c r="A76" s="530" t="s">
        <v>206</v>
      </c>
      <c r="B76" s="531"/>
      <c r="C76" s="532"/>
      <c r="D76" s="533"/>
      <c r="E76" s="533"/>
      <c r="F76" s="533"/>
      <c r="G76" s="533"/>
      <c r="H76" s="533"/>
      <c r="I76" s="533"/>
      <c r="J76" s="533"/>
      <c r="K76" s="533"/>
      <c r="L76" s="533"/>
      <c r="M76" s="105"/>
      <c r="N76" s="106"/>
    </row>
    <row r="77" spans="1:14" s="104" customFormat="1" ht="33.200000000000003" customHeight="1">
      <c r="A77" s="96">
        <v>33</v>
      </c>
      <c r="B77" s="96" t="str">
        <f>IF('User Information'!C43="", "", 'User Information'!C43)</f>
        <v/>
      </c>
      <c r="C77" s="96" t="str">
        <f>IF('User Information'!D43="", "", 'User Information'!D43)</f>
        <v/>
      </c>
      <c r="D77" s="97"/>
      <c r="E77" s="98" t="str">
        <f>IF('User Information'!E43="", "", 'User Information'!E43)</f>
        <v/>
      </c>
      <c r="F77" s="96" t="str">
        <f>IF('User Information'!F43="", "", 'User Information'!F43)</f>
        <v/>
      </c>
      <c r="G77" s="97"/>
      <c r="H77" s="99" t="str">
        <f>IF('User Information'!L43="", "", 'User Information'!L43)</f>
        <v/>
      </c>
      <c r="I77" s="100"/>
      <c r="J77" s="99" t="str">
        <f>IF('User Information'!H43="", "", 'User Information'!H43)</f>
        <v/>
      </c>
      <c r="K77" s="100"/>
      <c r="L77" s="101" t="str">
        <f>IF('User Information'!I43="", "", 'User Information'!I43)</f>
        <v xml:space="preserve"> </v>
      </c>
      <c r="M77" s="102" t="s">
        <v>204</v>
      </c>
      <c r="N77" s="103" t="s">
        <v>205</v>
      </c>
    </row>
    <row r="78" spans="1:14" s="104" customFormat="1" ht="42" customHeight="1">
      <c r="A78" s="530" t="s">
        <v>206</v>
      </c>
      <c r="B78" s="531"/>
      <c r="C78" s="532"/>
      <c r="D78" s="533"/>
      <c r="E78" s="533"/>
      <c r="F78" s="533"/>
      <c r="G78" s="533"/>
      <c r="H78" s="533"/>
      <c r="I78" s="533"/>
      <c r="J78" s="533"/>
      <c r="K78" s="533"/>
      <c r="L78" s="533"/>
      <c r="M78" s="105"/>
      <c r="N78" s="106"/>
    </row>
    <row r="79" spans="1:14" s="104" customFormat="1" ht="33.200000000000003" customHeight="1">
      <c r="A79" s="96">
        <v>34</v>
      </c>
      <c r="B79" s="96" t="str">
        <f>IF('User Information'!C44="", "", 'User Information'!C44)</f>
        <v/>
      </c>
      <c r="C79" s="96" t="str">
        <f>IF('User Information'!D44="", "", 'User Information'!D44)</f>
        <v/>
      </c>
      <c r="D79" s="97"/>
      <c r="E79" s="98" t="str">
        <f>IF('User Information'!E44="", "", 'User Information'!E44)</f>
        <v/>
      </c>
      <c r="F79" s="96" t="str">
        <f>IF('User Information'!F44="", "", 'User Information'!F44)</f>
        <v/>
      </c>
      <c r="G79" s="97"/>
      <c r="H79" s="99" t="str">
        <f>IF('User Information'!L44="", "", 'User Information'!L44)</f>
        <v/>
      </c>
      <c r="I79" s="100"/>
      <c r="J79" s="99" t="str">
        <f>IF('User Information'!H44="", "", 'User Information'!H44)</f>
        <v/>
      </c>
      <c r="K79" s="100"/>
      <c r="L79" s="101" t="str">
        <f>IF('User Information'!I44="", "", 'User Information'!I44)</f>
        <v xml:space="preserve"> </v>
      </c>
      <c r="M79" s="107" t="s">
        <v>204</v>
      </c>
      <c r="N79" s="108" t="s">
        <v>205</v>
      </c>
    </row>
    <row r="80" spans="1:14" s="104" customFormat="1" ht="42" customHeight="1">
      <c r="A80" s="530" t="s">
        <v>206</v>
      </c>
      <c r="B80" s="531"/>
      <c r="C80" s="532"/>
      <c r="D80" s="533"/>
      <c r="E80" s="533"/>
      <c r="F80" s="533"/>
      <c r="G80" s="533"/>
      <c r="H80" s="533"/>
      <c r="I80" s="533"/>
      <c r="J80" s="533"/>
      <c r="K80" s="533"/>
      <c r="L80" s="533"/>
      <c r="M80" s="105"/>
      <c r="N80" s="106"/>
    </row>
    <row r="81" spans="1:14" s="104" customFormat="1" ht="33.200000000000003" customHeight="1">
      <c r="A81" s="96">
        <v>35</v>
      </c>
      <c r="B81" s="96" t="str">
        <f>IF('User Information'!C45="", "", 'User Information'!C45)</f>
        <v/>
      </c>
      <c r="C81" s="96" t="str">
        <f>IF('User Information'!D45="", "", 'User Information'!D45)</f>
        <v/>
      </c>
      <c r="D81" s="97"/>
      <c r="E81" s="98" t="str">
        <f>IF('User Information'!E45="", "", 'User Information'!E45)</f>
        <v/>
      </c>
      <c r="F81" s="96" t="str">
        <f>IF('User Information'!F45="", "", 'User Information'!F45)</f>
        <v/>
      </c>
      <c r="G81" s="97"/>
      <c r="H81" s="99" t="str">
        <f>IF('User Information'!L45="", "", 'User Information'!L45)</f>
        <v/>
      </c>
      <c r="I81" s="100"/>
      <c r="J81" s="99" t="str">
        <f>IF('User Information'!H45="", "", 'User Information'!H45)</f>
        <v/>
      </c>
      <c r="K81" s="100"/>
      <c r="L81" s="101" t="str">
        <f>IF('User Information'!I45="", "", 'User Information'!I45)</f>
        <v xml:space="preserve"> </v>
      </c>
      <c r="M81" s="102" t="s">
        <v>204</v>
      </c>
      <c r="N81" s="103" t="s">
        <v>205</v>
      </c>
    </row>
    <row r="82" spans="1:14" s="104" customFormat="1" ht="42" customHeight="1">
      <c r="A82" s="530" t="s">
        <v>206</v>
      </c>
      <c r="B82" s="531"/>
      <c r="C82" s="532"/>
      <c r="D82" s="533"/>
      <c r="E82" s="533"/>
      <c r="F82" s="533"/>
      <c r="G82" s="533"/>
      <c r="H82" s="533"/>
      <c r="I82" s="533"/>
      <c r="J82" s="533"/>
      <c r="K82" s="533"/>
      <c r="L82" s="533"/>
      <c r="M82" s="105"/>
      <c r="N82" s="106"/>
    </row>
    <row r="83" spans="1:14" s="104" customFormat="1" ht="33.200000000000003" customHeight="1">
      <c r="A83" s="96">
        <v>36</v>
      </c>
      <c r="B83" s="96" t="str">
        <f>IF('User Information'!C46="", "", 'User Information'!C46)</f>
        <v/>
      </c>
      <c r="C83" s="96" t="str">
        <f>IF('User Information'!D46="", "", 'User Information'!D46)</f>
        <v/>
      </c>
      <c r="D83" s="97"/>
      <c r="E83" s="98" t="str">
        <f>IF('User Information'!E46="", "", 'User Information'!E46)</f>
        <v/>
      </c>
      <c r="F83" s="96" t="str">
        <f>IF('User Information'!F46="", "", 'User Information'!F46)</f>
        <v/>
      </c>
      <c r="G83" s="97"/>
      <c r="H83" s="99" t="str">
        <f>IF('User Information'!L46="", "", 'User Information'!L46)</f>
        <v/>
      </c>
      <c r="I83" s="100"/>
      <c r="J83" s="99" t="str">
        <f>IF('User Information'!H46="", "", 'User Information'!H46)</f>
        <v/>
      </c>
      <c r="K83" s="100"/>
      <c r="L83" s="101" t="str">
        <f>IF('User Information'!I46="", "", 'User Information'!I46)</f>
        <v xml:space="preserve"> </v>
      </c>
      <c r="M83" s="107" t="s">
        <v>204</v>
      </c>
      <c r="N83" s="108" t="s">
        <v>205</v>
      </c>
    </row>
    <row r="84" spans="1:14" s="104" customFormat="1" ht="42" customHeight="1">
      <c r="A84" s="530" t="s">
        <v>206</v>
      </c>
      <c r="B84" s="531"/>
      <c r="C84" s="532"/>
      <c r="D84" s="533"/>
      <c r="E84" s="533"/>
      <c r="F84" s="533"/>
      <c r="G84" s="533"/>
      <c r="H84" s="533"/>
      <c r="I84" s="533"/>
      <c r="J84" s="533"/>
      <c r="K84" s="533"/>
      <c r="L84" s="533"/>
      <c r="M84" s="105"/>
      <c r="N84" s="106"/>
    </row>
    <row r="85" spans="1:14" s="104" customFormat="1" ht="33.200000000000003" customHeight="1">
      <c r="A85" s="96">
        <v>37</v>
      </c>
      <c r="B85" s="96" t="str">
        <f>IF('User Information'!C47="", "", 'User Information'!C47)</f>
        <v/>
      </c>
      <c r="C85" s="96" t="str">
        <f>IF('User Information'!D47="", "", 'User Information'!D47)</f>
        <v/>
      </c>
      <c r="D85" s="97"/>
      <c r="E85" s="98" t="str">
        <f>IF('User Information'!E47="", "", 'User Information'!E47)</f>
        <v/>
      </c>
      <c r="F85" s="96" t="str">
        <f>IF('User Information'!F47="", "", 'User Information'!F47)</f>
        <v/>
      </c>
      <c r="G85" s="97"/>
      <c r="H85" s="99" t="str">
        <f>IF('User Information'!L47="", "", 'User Information'!L47)</f>
        <v/>
      </c>
      <c r="I85" s="100"/>
      <c r="J85" s="99" t="str">
        <f>IF('User Information'!H47="", "", 'User Information'!H47)</f>
        <v/>
      </c>
      <c r="K85" s="100"/>
      <c r="L85" s="101" t="str">
        <f>IF('User Information'!I47="", "", 'User Information'!I47)</f>
        <v xml:space="preserve"> </v>
      </c>
      <c r="M85" s="102" t="s">
        <v>204</v>
      </c>
      <c r="N85" s="103" t="s">
        <v>205</v>
      </c>
    </row>
    <row r="86" spans="1:14" s="104" customFormat="1" ht="42" customHeight="1">
      <c r="A86" s="530" t="s">
        <v>206</v>
      </c>
      <c r="B86" s="531"/>
      <c r="C86" s="532"/>
      <c r="D86" s="533"/>
      <c r="E86" s="533"/>
      <c r="F86" s="533"/>
      <c r="G86" s="533"/>
      <c r="H86" s="533"/>
      <c r="I86" s="533"/>
      <c r="J86" s="533"/>
      <c r="K86" s="533"/>
      <c r="L86" s="533"/>
      <c r="M86" s="105"/>
      <c r="N86" s="106"/>
    </row>
    <row r="87" spans="1:14" s="104" customFormat="1" ht="33.200000000000003" customHeight="1">
      <c r="A87" s="96">
        <v>38</v>
      </c>
      <c r="B87" s="96" t="str">
        <f>IF('User Information'!C48="", "", 'User Information'!C48)</f>
        <v/>
      </c>
      <c r="C87" s="96" t="str">
        <f>IF('User Information'!D48="", "", 'User Information'!D48)</f>
        <v/>
      </c>
      <c r="D87" s="97"/>
      <c r="E87" s="98" t="str">
        <f>IF('User Information'!E48="", "", 'User Information'!E48)</f>
        <v/>
      </c>
      <c r="F87" s="96" t="str">
        <f>IF('User Information'!F48="", "", 'User Information'!F48)</f>
        <v/>
      </c>
      <c r="G87" s="97"/>
      <c r="H87" s="99" t="str">
        <f>IF('User Information'!L48="", "", 'User Information'!L48)</f>
        <v/>
      </c>
      <c r="I87" s="100"/>
      <c r="J87" s="99" t="str">
        <f>IF('User Information'!H48="", "", 'User Information'!H48)</f>
        <v/>
      </c>
      <c r="K87" s="100"/>
      <c r="L87" s="101" t="str">
        <f>IF('User Information'!I48="", "", 'User Information'!I48)</f>
        <v xml:space="preserve"> </v>
      </c>
      <c r="M87" s="107" t="s">
        <v>204</v>
      </c>
      <c r="N87" s="108" t="s">
        <v>205</v>
      </c>
    </row>
    <row r="88" spans="1:14" s="104" customFormat="1" ht="42" customHeight="1">
      <c r="A88" s="530" t="s">
        <v>206</v>
      </c>
      <c r="B88" s="531"/>
      <c r="C88" s="532"/>
      <c r="D88" s="533"/>
      <c r="E88" s="533"/>
      <c r="F88" s="533"/>
      <c r="G88" s="533"/>
      <c r="H88" s="533"/>
      <c r="I88" s="533"/>
      <c r="J88" s="533"/>
      <c r="K88" s="533"/>
      <c r="L88" s="533"/>
      <c r="M88" s="105"/>
      <c r="N88" s="106"/>
    </row>
    <row r="89" spans="1:14" s="104" customFormat="1" ht="33.200000000000003" customHeight="1">
      <c r="A89" s="96">
        <v>39</v>
      </c>
      <c r="B89" s="96" t="str">
        <f>IF('User Information'!C49="", "", 'User Information'!C49)</f>
        <v/>
      </c>
      <c r="C89" s="96" t="str">
        <f>IF('User Information'!D49="", "", 'User Information'!D49)</f>
        <v/>
      </c>
      <c r="D89" s="97"/>
      <c r="E89" s="98" t="str">
        <f>IF('User Information'!E49="", "", 'User Information'!E49)</f>
        <v/>
      </c>
      <c r="F89" s="96" t="str">
        <f>IF('User Information'!F49="", "", 'User Information'!F49)</f>
        <v/>
      </c>
      <c r="G89" s="97"/>
      <c r="H89" s="99" t="str">
        <f>IF('User Information'!L49="", "", 'User Information'!L49)</f>
        <v/>
      </c>
      <c r="I89" s="100"/>
      <c r="J89" s="99" t="str">
        <f>IF('User Information'!H49="", "", 'User Information'!H49)</f>
        <v/>
      </c>
      <c r="K89" s="100"/>
      <c r="L89" s="101" t="str">
        <f>IF('User Information'!I49="", "", 'User Information'!I49)</f>
        <v xml:space="preserve"> </v>
      </c>
      <c r="M89" s="102" t="s">
        <v>204</v>
      </c>
      <c r="N89" s="103" t="s">
        <v>205</v>
      </c>
    </row>
    <row r="90" spans="1:14" s="104" customFormat="1" ht="42" customHeight="1">
      <c r="A90" s="530" t="s">
        <v>206</v>
      </c>
      <c r="B90" s="531"/>
      <c r="C90" s="532"/>
      <c r="D90" s="533"/>
      <c r="E90" s="533"/>
      <c r="F90" s="533"/>
      <c r="G90" s="533"/>
      <c r="H90" s="533"/>
      <c r="I90" s="533"/>
      <c r="J90" s="533"/>
      <c r="K90" s="533"/>
      <c r="L90" s="533"/>
      <c r="M90" s="105"/>
      <c r="N90" s="106"/>
    </row>
    <row r="91" spans="1:14" s="104" customFormat="1" ht="33.200000000000003" customHeight="1">
      <c r="A91" s="96">
        <v>40</v>
      </c>
      <c r="B91" s="96" t="str">
        <f>IF('User Information'!C50="", "", 'User Information'!C50)</f>
        <v/>
      </c>
      <c r="C91" s="96" t="str">
        <f>IF('User Information'!D50="", "", 'User Information'!D50)</f>
        <v/>
      </c>
      <c r="D91" s="97"/>
      <c r="E91" s="98" t="str">
        <f>IF('User Information'!E50="", "", 'User Information'!E50)</f>
        <v/>
      </c>
      <c r="F91" s="96" t="str">
        <f>IF('User Information'!F50="", "", 'User Information'!F50)</f>
        <v/>
      </c>
      <c r="G91" s="97"/>
      <c r="H91" s="99" t="str">
        <f>IF('User Information'!L50="", "", 'User Information'!L50)</f>
        <v/>
      </c>
      <c r="I91" s="100"/>
      <c r="J91" s="99" t="str">
        <f>IF('User Information'!H50="", "", 'User Information'!H50)</f>
        <v/>
      </c>
      <c r="K91" s="100"/>
      <c r="L91" s="101" t="str">
        <f>IF('User Information'!I50="", "", 'User Information'!I50)</f>
        <v xml:space="preserve"> </v>
      </c>
      <c r="M91" s="107" t="s">
        <v>204</v>
      </c>
      <c r="N91" s="108" t="s">
        <v>205</v>
      </c>
    </row>
    <row r="92" spans="1:14" s="104" customFormat="1" ht="42" customHeight="1">
      <c r="A92" s="530" t="s">
        <v>206</v>
      </c>
      <c r="B92" s="531"/>
      <c r="C92" s="532"/>
      <c r="D92" s="533"/>
      <c r="E92" s="533"/>
      <c r="F92" s="533"/>
      <c r="G92" s="533"/>
      <c r="H92" s="533"/>
      <c r="I92" s="533"/>
      <c r="J92" s="533"/>
      <c r="K92" s="533"/>
      <c r="L92" s="533"/>
      <c r="M92" s="105"/>
      <c r="N92" s="106"/>
    </row>
    <row r="93" spans="1:14" s="104" customFormat="1" ht="33.200000000000003" customHeight="1">
      <c r="A93" s="96">
        <v>41</v>
      </c>
      <c r="B93" s="96" t="str">
        <f>IF('User Information'!C51="", "", 'User Information'!C51)</f>
        <v/>
      </c>
      <c r="C93" s="96" t="str">
        <f>IF('User Information'!D51="", "", 'User Information'!D51)</f>
        <v/>
      </c>
      <c r="D93" s="97"/>
      <c r="E93" s="98" t="str">
        <f>IF('User Information'!E51="", "", 'User Information'!E51)</f>
        <v/>
      </c>
      <c r="F93" s="96" t="str">
        <f>IF('User Information'!F51="", "", 'User Information'!F51)</f>
        <v/>
      </c>
      <c r="G93" s="97"/>
      <c r="H93" s="99" t="str">
        <f>IF('User Information'!L89="", "", 'User Information'!L89)</f>
        <v/>
      </c>
      <c r="I93" s="100"/>
      <c r="J93" s="99" t="str">
        <f>IF('User Information'!H51="", "", 'User Information'!H51)</f>
        <v/>
      </c>
      <c r="K93" s="100"/>
      <c r="L93" s="101" t="str">
        <f>IF('User Information'!I51="", "", 'User Information'!I51)</f>
        <v xml:space="preserve"> </v>
      </c>
      <c r="M93" s="102" t="s">
        <v>204</v>
      </c>
      <c r="N93" s="103" t="s">
        <v>205</v>
      </c>
    </row>
    <row r="94" spans="1:14" s="104" customFormat="1" ht="42" customHeight="1">
      <c r="A94" s="530" t="s">
        <v>206</v>
      </c>
      <c r="B94" s="531"/>
      <c r="C94" s="532"/>
      <c r="D94" s="533"/>
      <c r="E94" s="533"/>
      <c r="F94" s="533"/>
      <c r="G94" s="533"/>
      <c r="H94" s="533"/>
      <c r="I94" s="533"/>
      <c r="J94" s="533"/>
      <c r="K94" s="533"/>
      <c r="L94" s="533"/>
      <c r="M94" s="105"/>
      <c r="N94" s="106"/>
    </row>
    <row r="95" spans="1:14" s="104" customFormat="1" ht="33.200000000000003" customHeight="1">
      <c r="A95" s="96">
        <v>42</v>
      </c>
      <c r="B95" s="96" t="str">
        <f>IF('User Information'!C52="", "", 'User Information'!C52)</f>
        <v/>
      </c>
      <c r="C95" s="96" t="str">
        <f>IF('User Information'!D52="", "", 'User Information'!D52)</f>
        <v/>
      </c>
      <c r="D95" s="97"/>
      <c r="E95" s="98" t="str">
        <f>IF('User Information'!E52="", "", 'User Information'!E52)</f>
        <v/>
      </c>
      <c r="F95" s="96" t="str">
        <f>IF('User Information'!F52="", "", 'User Information'!F52)</f>
        <v/>
      </c>
      <c r="G95" s="97"/>
      <c r="H95" s="99" t="str">
        <f>IF('User Information'!L91="", "", 'User Information'!L91)</f>
        <v/>
      </c>
      <c r="I95" s="100"/>
      <c r="J95" s="99" t="str">
        <f>IF('User Information'!H52="", "", 'User Information'!H52)</f>
        <v/>
      </c>
      <c r="K95" s="100"/>
      <c r="L95" s="101" t="str">
        <f>IF('User Information'!I52="", "", 'User Information'!I52)</f>
        <v xml:space="preserve"> </v>
      </c>
      <c r="M95" s="107" t="s">
        <v>204</v>
      </c>
      <c r="N95" s="108" t="s">
        <v>205</v>
      </c>
    </row>
    <row r="96" spans="1:14" s="104" customFormat="1" ht="42" customHeight="1">
      <c r="A96" s="530" t="s">
        <v>206</v>
      </c>
      <c r="B96" s="531"/>
      <c r="C96" s="532"/>
      <c r="D96" s="533"/>
      <c r="E96" s="533"/>
      <c r="F96" s="533"/>
      <c r="G96" s="533"/>
      <c r="H96" s="533"/>
      <c r="I96" s="533"/>
      <c r="J96" s="533"/>
      <c r="K96" s="533"/>
      <c r="L96" s="533"/>
      <c r="M96" s="105"/>
      <c r="N96" s="106"/>
    </row>
    <row r="97" spans="1:14" s="104" customFormat="1" ht="33.200000000000003" customHeight="1">
      <c r="A97" s="96">
        <v>43</v>
      </c>
      <c r="B97" s="96" t="str">
        <f>IF('User Information'!C53="", "", 'User Information'!C53)</f>
        <v/>
      </c>
      <c r="C97" s="96" t="str">
        <f>IF('User Information'!D53="", "", 'User Information'!D53)</f>
        <v/>
      </c>
      <c r="D97" s="97"/>
      <c r="E97" s="98" t="str">
        <f>IF('User Information'!E53="", "", 'User Information'!E53)</f>
        <v/>
      </c>
      <c r="F97" s="96" t="str">
        <f>IF('User Information'!F53="", "", 'User Information'!F53)</f>
        <v/>
      </c>
      <c r="G97" s="97"/>
      <c r="H97" s="99" t="str">
        <f>IF('User Information'!L93="", "", 'User Information'!L93)</f>
        <v/>
      </c>
      <c r="I97" s="100"/>
      <c r="J97" s="99" t="str">
        <f>IF('User Information'!H53="", "", 'User Information'!H53)</f>
        <v/>
      </c>
      <c r="K97" s="100"/>
      <c r="L97" s="101" t="str">
        <f>IF('User Information'!I53="", "", 'User Information'!I53)</f>
        <v xml:space="preserve"> </v>
      </c>
      <c r="M97" s="102" t="s">
        <v>204</v>
      </c>
      <c r="N97" s="103" t="s">
        <v>205</v>
      </c>
    </row>
    <row r="98" spans="1:14" s="104" customFormat="1" ht="42" customHeight="1">
      <c r="A98" s="530" t="s">
        <v>206</v>
      </c>
      <c r="B98" s="531"/>
      <c r="C98" s="532"/>
      <c r="D98" s="533"/>
      <c r="E98" s="533"/>
      <c r="F98" s="533"/>
      <c r="G98" s="533"/>
      <c r="H98" s="533"/>
      <c r="I98" s="533"/>
      <c r="J98" s="533"/>
      <c r="K98" s="533"/>
      <c r="L98" s="533"/>
      <c r="M98" s="105"/>
      <c r="N98" s="106"/>
    </row>
    <row r="99" spans="1:14" s="104" customFormat="1" ht="33.200000000000003" customHeight="1">
      <c r="A99" s="96">
        <v>44</v>
      </c>
      <c r="B99" s="96" t="str">
        <f>IF('User Information'!C54="", "", 'User Information'!C54)</f>
        <v/>
      </c>
      <c r="C99" s="96" t="str">
        <f>IF('User Information'!D54="", "", 'User Information'!D54)</f>
        <v/>
      </c>
      <c r="D99" s="97"/>
      <c r="E99" s="98" t="str">
        <f>IF('User Information'!E54="", "", 'User Information'!E54)</f>
        <v/>
      </c>
      <c r="F99" s="96" t="str">
        <f>IF('User Information'!F54="", "", 'User Information'!F54)</f>
        <v/>
      </c>
      <c r="G99" s="97"/>
      <c r="H99" s="99" t="str">
        <f>IF('User Information'!L95="", "", 'User Information'!L95)</f>
        <v/>
      </c>
      <c r="I99" s="100"/>
      <c r="J99" s="99" t="str">
        <f>IF('User Information'!H54="", "", 'User Information'!H54)</f>
        <v/>
      </c>
      <c r="K99" s="100"/>
      <c r="L99" s="101" t="str">
        <f>IF('User Information'!I54="", "", 'User Information'!I54)</f>
        <v xml:space="preserve"> </v>
      </c>
      <c r="M99" s="107" t="s">
        <v>204</v>
      </c>
      <c r="N99" s="108" t="s">
        <v>205</v>
      </c>
    </row>
    <row r="100" spans="1:14" s="104" customFormat="1" ht="42" customHeight="1">
      <c r="A100" s="530" t="s">
        <v>206</v>
      </c>
      <c r="B100" s="531"/>
      <c r="C100" s="532"/>
      <c r="D100" s="533"/>
      <c r="E100" s="533"/>
      <c r="F100" s="533"/>
      <c r="G100" s="533"/>
      <c r="H100" s="533"/>
      <c r="I100" s="533"/>
      <c r="J100" s="533"/>
      <c r="K100" s="533"/>
      <c r="L100" s="533"/>
      <c r="M100" s="105"/>
      <c r="N100" s="106"/>
    </row>
    <row r="101" spans="1:14" s="104" customFormat="1" ht="33.200000000000003" customHeight="1">
      <c r="A101" s="96">
        <v>45</v>
      </c>
      <c r="B101" s="96" t="str">
        <f>IF('User Information'!C55="", "", 'User Information'!C55)</f>
        <v/>
      </c>
      <c r="C101" s="96" t="str">
        <f>IF('User Information'!D55="", "", 'User Information'!D55)</f>
        <v/>
      </c>
      <c r="D101" s="97"/>
      <c r="E101" s="98" t="str">
        <f>IF('User Information'!E55="", "", 'User Information'!E55)</f>
        <v/>
      </c>
      <c r="F101" s="96" t="str">
        <f>IF('User Information'!F55="", "", 'User Information'!F55)</f>
        <v/>
      </c>
      <c r="G101" s="97"/>
      <c r="H101" s="99" t="str">
        <f>IF('User Information'!L97="", "", 'User Information'!L97)</f>
        <v/>
      </c>
      <c r="I101" s="100"/>
      <c r="J101" s="99" t="str">
        <f>IF('User Information'!H55="", "", 'User Information'!H55)</f>
        <v/>
      </c>
      <c r="K101" s="100"/>
      <c r="L101" s="101" t="str">
        <f>IF('User Information'!I55="", "", 'User Information'!I55)</f>
        <v xml:space="preserve"> </v>
      </c>
      <c r="M101" s="102" t="s">
        <v>204</v>
      </c>
      <c r="N101" s="103" t="s">
        <v>205</v>
      </c>
    </row>
    <row r="102" spans="1:14" s="104" customFormat="1" ht="42" customHeight="1">
      <c r="A102" s="530" t="s">
        <v>206</v>
      </c>
      <c r="B102" s="531"/>
      <c r="C102" s="532"/>
      <c r="D102" s="533"/>
      <c r="E102" s="533"/>
      <c r="F102" s="533"/>
      <c r="G102" s="533"/>
      <c r="H102" s="533"/>
      <c r="I102" s="533"/>
      <c r="J102" s="533"/>
      <c r="K102" s="533"/>
      <c r="L102" s="533"/>
      <c r="M102" s="105"/>
      <c r="N102" s="106"/>
    </row>
    <row r="103" spans="1:14" s="104" customFormat="1" ht="33.200000000000003" customHeight="1">
      <c r="A103" s="96">
        <v>46</v>
      </c>
      <c r="B103" s="96" t="str">
        <f>IF('User Information'!C56="", "", 'User Information'!C56)</f>
        <v/>
      </c>
      <c r="C103" s="96" t="str">
        <f>IF('User Information'!D56="", "", 'User Information'!D56)</f>
        <v/>
      </c>
      <c r="D103" s="97"/>
      <c r="E103" s="98" t="str">
        <f>IF('User Information'!E56="", "", 'User Information'!E56)</f>
        <v/>
      </c>
      <c r="F103" s="96" t="str">
        <f>IF('User Information'!F56="", "", 'User Information'!F56)</f>
        <v/>
      </c>
      <c r="G103" s="97"/>
      <c r="H103" s="99" t="str">
        <f>IF('User Information'!L99="", "", 'User Information'!L99)</f>
        <v/>
      </c>
      <c r="I103" s="100"/>
      <c r="J103" s="99" t="str">
        <f>IF('User Information'!H56="", "", 'User Information'!H56)</f>
        <v/>
      </c>
      <c r="K103" s="100"/>
      <c r="L103" s="101" t="str">
        <f>IF('User Information'!I56="", "", 'User Information'!I56)</f>
        <v xml:space="preserve"> </v>
      </c>
      <c r="M103" s="107" t="s">
        <v>204</v>
      </c>
      <c r="N103" s="108" t="s">
        <v>205</v>
      </c>
    </row>
    <row r="104" spans="1:14" s="104" customFormat="1" ht="42" customHeight="1">
      <c r="A104" s="530" t="s">
        <v>206</v>
      </c>
      <c r="B104" s="531"/>
      <c r="C104" s="532"/>
      <c r="D104" s="533"/>
      <c r="E104" s="533"/>
      <c r="F104" s="533"/>
      <c r="G104" s="533"/>
      <c r="H104" s="533"/>
      <c r="I104" s="533"/>
      <c r="J104" s="533"/>
      <c r="K104" s="533"/>
      <c r="L104" s="533"/>
      <c r="M104" s="105"/>
      <c r="N104" s="106"/>
    </row>
    <row r="105" spans="1:14" s="104" customFormat="1" ht="33.200000000000003" customHeight="1">
      <c r="A105" s="96">
        <v>47</v>
      </c>
      <c r="B105" s="96" t="str">
        <f>IF('User Information'!C57="", "", 'User Information'!C57)</f>
        <v/>
      </c>
      <c r="C105" s="96" t="str">
        <f>IF('User Information'!D57="", "", 'User Information'!D57)</f>
        <v/>
      </c>
      <c r="D105" s="97"/>
      <c r="E105" s="98" t="str">
        <f>IF('User Information'!E57="", "", 'User Information'!E57)</f>
        <v/>
      </c>
      <c r="F105" s="96" t="str">
        <f>IF('User Information'!F57="", "", 'User Information'!F57)</f>
        <v/>
      </c>
      <c r="G105" s="97"/>
      <c r="H105" s="99" t="str">
        <f>IF('User Information'!L101="", "", 'User Information'!L101)</f>
        <v/>
      </c>
      <c r="I105" s="100"/>
      <c r="J105" s="99" t="str">
        <f>IF('User Information'!H57="", "", 'User Information'!H57)</f>
        <v/>
      </c>
      <c r="K105" s="100"/>
      <c r="L105" s="101" t="str">
        <f>IF('User Information'!I57="", "", 'User Information'!I57)</f>
        <v xml:space="preserve"> </v>
      </c>
      <c r="M105" s="102" t="s">
        <v>204</v>
      </c>
      <c r="N105" s="103" t="s">
        <v>205</v>
      </c>
    </row>
    <row r="106" spans="1:14" s="104" customFormat="1" ht="42" customHeight="1">
      <c r="A106" s="530" t="s">
        <v>206</v>
      </c>
      <c r="B106" s="531"/>
      <c r="C106" s="532"/>
      <c r="D106" s="533"/>
      <c r="E106" s="533"/>
      <c r="F106" s="533"/>
      <c r="G106" s="533"/>
      <c r="H106" s="533"/>
      <c r="I106" s="533"/>
      <c r="J106" s="533"/>
      <c r="K106" s="533"/>
      <c r="L106" s="533"/>
      <c r="M106" s="105"/>
      <c r="N106" s="106"/>
    </row>
    <row r="107" spans="1:14" s="104" customFormat="1" ht="33.200000000000003" customHeight="1">
      <c r="A107" s="96">
        <v>48</v>
      </c>
      <c r="B107" s="96" t="str">
        <f>IF('User Information'!C58="", "", 'User Information'!C58)</f>
        <v/>
      </c>
      <c r="C107" s="96" t="str">
        <f>IF('User Information'!D58="", "", 'User Information'!D58)</f>
        <v/>
      </c>
      <c r="D107" s="97"/>
      <c r="E107" s="98" t="str">
        <f>IF('User Information'!E58="", "", 'User Information'!E58)</f>
        <v/>
      </c>
      <c r="F107" s="96" t="str">
        <f>IF('User Information'!F58="", "", 'User Information'!F58)</f>
        <v/>
      </c>
      <c r="G107" s="97"/>
      <c r="H107" s="99" t="str">
        <f>IF('User Information'!L103="", "", 'User Information'!L103)</f>
        <v/>
      </c>
      <c r="I107" s="100"/>
      <c r="J107" s="99" t="str">
        <f>IF('User Information'!H58="", "", 'User Information'!H58)</f>
        <v/>
      </c>
      <c r="K107" s="100"/>
      <c r="L107" s="101" t="str">
        <f>IF('User Information'!I58="", "", 'User Information'!I58)</f>
        <v xml:space="preserve"> </v>
      </c>
      <c r="M107" s="107" t="s">
        <v>204</v>
      </c>
      <c r="N107" s="108" t="s">
        <v>205</v>
      </c>
    </row>
    <row r="108" spans="1:14" s="104" customFormat="1" ht="42" customHeight="1">
      <c r="A108" s="530" t="s">
        <v>206</v>
      </c>
      <c r="B108" s="531"/>
      <c r="C108" s="532"/>
      <c r="D108" s="533"/>
      <c r="E108" s="533"/>
      <c r="F108" s="533"/>
      <c r="G108" s="533"/>
      <c r="H108" s="533"/>
      <c r="I108" s="533"/>
      <c r="J108" s="533"/>
      <c r="K108" s="533"/>
      <c r="L108" s="533"/>
      <c r="M108" s="105"/>
      <c r="N108" s="106"/>
    </row>
    <row r="109" spans="1:14" s="104" customFormat="1" ht="33.200000000000003" customHeight="1">
      <c r="A109" s="96">
        <v>49</v>
      </c>
      <c r="B109" s="96" t="str">
        <f>IF('User Information'!C59="", "", 'User Information'!C59)</f>
        <v/>
      </c>
      <c r="C109" s="96" t="str">
        <f>IF('User Information'!D59="", "", 'User Information'!D59)</f>
        <v/>
      </c>
      <c r="D109" s="97"/>
      <c r="E109" s="98" t="str">
        <f>IF('User Information'!E59="", "", 'User Information'!E59)</f>
        <v/>
      </c>
      <c r="F109" s="96" t="str">
        <f>IF('User Information'!F59="", "", 'User Information'!F59)</f>
        <v/>
      </c>
      <c r="G109" s="97"/>
      <c r="H109" s="99" t="str">
        <f>IF('User Information'!L105="", "", 'User Information'!L105)</f>
        <v/>
      </c>
      <c r="I109" s="100"/>
      <c r="J109" s="99" t="str">
        <f>IF('User Information'!H59="", "", 'User Information'!H59)</f>
        <v/>
      </c>
      <c r="K109" s="100"/>
      <c r="L109" s="101" t="str">
        <f>IF('User Information'!I59="", "", 'User Information'!I59)</f>
        <v xml:space="preserve"> </v>
      </c>
      <c r="M109" s="102" t="s">
        <v>204</v>
      </c>
      <c r="N109" s="103" t="s">
        <v>205</v>
      </c>
    </row>
    <row r="110" spans="1:14" s="104" customFormat="1" ht="42" customHeight="1">
      <c r="A110" s="530" t="s">
        <v>206</v>
      </c>
      <c r="B110" s="531"/>
      <c r="C110" s="532"/>
      <c r="D110" s="533"/>
      <c r="E110" s="533"/>
      <c r="F110" s="533"/>
      <c r="G110" s="533"/>
      <c r="H110" s="533"/>
      <c r="I110" s="533"/>
      <c r="J110" s="533"/>
      <c r="K110" s="533"/>
      <c r="L110" s="533"/>
      <c r="M110" s="105"/>
      <c r="N110" s="106"/>
    </row>
    <row r="111" spans="1:14" s="104" customFormat="1" ht="33.200000000000003" customHeight="1">
      <c r="A111" s="96">
        <v>50</v>
      </c>
      <c r="B111" s="96" t="str">
        <f>IF('User Information'!C60="", "", 'User Information'!C60)</f>
        <v/>
      </c>
      <c r="C111" s="96" t="str">
        <f>IF('User Information'!D60="", "", 'User Information'!D60)</f>
        <v/>
      </c>
      <c r="D111" s="97"/>
      <c r="E111" s="98" t="str">
        <f>IF('User Information'!E60="", "", 'User Information'!E60)</f>
        <v/>
      </c>
      <c r="F111" s="96" t="str">
        <f>IF('User Information'!F60="", "", 'User Information'!F60)</f>
        <v/>
      </c>
      <c r="G111" s="97"/>
      <c r="H111" s="99" t="str">
        <f>IF('User Information'!L107="", "", 'User Information'!L107)</f>
        <v/>
      </c>
      <c r="I111" s="100"/>
      <c r="J111" s="99" t="str">
        <f>IF('User Information'!H60="", "", 'User Information'!H60)</f>
        <v/>
      </c>
      <c r="K111" s="100"/>
      <c r="L111" s="101" t="str">
        <f>IF('User Information'!I60="", "", 'User Information'!I60)</f>
        <v xml:space="preserve"> </v>
      </c>
      <c r="M111" s="107" t="s">
        <v>204</v>
      </c>
      <c r="N111" s="108" t="s">
        <v>205</v>
      </c>
    </row>
    <row r="112" spans="1:14" s="104" customFormat="1" ht="42" customHeight="1">
      <c r="A112" s="530" t="s">
        <v>206</v>
      </c>
      <c r="B112" s="531"/>
      <c r="C112" s="532"/>
      <c r="D112" s="533"/>
      <c r="E112" s="533"/>
      <c r="F112" s="533"/>
      <c r="G112" s="533"/>
      <c r="H112" s="533"/>
      <c r="I112" s="533"/>
      <c r="J112" s="533"/>
      <c r="K112" s="533"/>
      <c r="L112" s="533"/>
      <c r="M112" s="105"/>
      <c r="N112" s="106"/>
    </row>
    <row r="113" spans="1:14" s="104" customFormat="1" ht="33.200000000000003" customHeight="1">
      <c r="A113" s="96">
        <v>51</v>
      </c>
      <c r="B113" s="96" t="e">
        <f>IF('User Information'!#REF!="", "", 'User Information'!#REF!)</f>
        <v>#REF!</v>
      </c>
      <c r="C113" s="96" t="e">
        <f>IF('User Information'!#REF!="", "", 'User Information'!#REF!)</f>
        <v>#REF!</v>
      </c>
      <c r="D113" s="97"/>
      <c r="E113" s="98" t="e">
        <f>IF('User Information'!#REF!="", "", 'User Information'!#REF!)</f>
        <v>#REF!</v>
      </c>
      <c r="F113" s="96" t="e">
        <f>IF('User Information'!#REF!="", "", 'User Information'!#REF!)</f>
        <v>#REF!</v>
      </c>
      <c r="G113" s="97"/>
      <c r="H113" s="99" t="e">
        <f>IF('User Information'!#REF!="", "", 'User Information'!#REF!)</f>
        <v>#REF!</v>
      </c>
      <c r="I113" s="100"/>
      <c r="J113" s="99" t="e">
        <f>IF('User Information'!#REF!="", "", 'User Information'!#REF!)</f>
        <v>#REF!</v>
      </c>
      <c r="K113" s="100"/>
      <c r="L113" s="101" t="e">
        <f>IF('User Information'!#REF!="", "", 'User Information'!#REF!)</f>
        <v>#REF!</v>
      </c>
      <c r="M113" s="102" t="s">
        <v>204</v>
      </c>
      <c r="N113" s="103" t="s">
        <v>205</v>
      </c>
    </row>
    <row r="114" spans="1:14" s="104" customFormat="1" ht="42" customHeight="1">
      <c r="A114" s="530" t="s">
        <v>206</v>
      </c>
      <c r="B114" s="531"/>
      <c r="C114" s="532"/>
      <c r="D114" s="533"/>
      <c r="E114" s="533"/>
      <c r="F114" s="533"/>
      <c r="G114" s="533"/>
      <c r="H114" s="533"/>
      <c r="I114" s="533"/>
      <c r="J114" s="533"/>
      <c r="K114" s="533"/>
      <c r="L114" s="533"/>
      <c r="M114" s="105"/>
      <c r="N114" s="106"/>
    </row>
    <row r="115" spans="1:14" s="104" customFormat="1" ht="33.200000000000003" customHeight="1">
      <c r="A115" s="96">
        <v>52</v>
      </c>
      <c r="B115" s="96" t="e">
        <f>IF('User Information'!#REF!="", "", 'User Information'!#REF!)</f>
        <v>#REF!</v>
      </c>
      <c r="C115" s="96" t="e">
        <f>IF('User Information'!#REF!="", "", 'User Information'!#REF!)</f>
        <v>#REF!</v>
      </c>
      <c r="D115" s="97"/>
      <c r="E115" s="98" t="e">
        <f>IF('User Information'!#REF!="", "", 'User Information'!#REF!)</f>
        <v>#REF!</v>
      </c>
      <c r="F115" s="96" t="e">
        <f>IF('User Information'!#REF!="", "", 'User Information'!#REF!)</f>
        <v>#REF!</v>
      </c>
      <c r="G115" s="97"/>
      <c r="H115" s="99" t="e">
        <f>IF('User Information'!#REF!="", "", 'User Information'!#REF!)</f>
        <v>#REF!</v>
      </c>
      <c r="I115" s="100"/>
      <c r="J115" s="99" t="e">
        <f>IF('User Information'!#REF!="", "", 'User Information'!#REF!)</f>
        <v>#REF!</v>
      </c>
      <c r="K115" s="100"/>
      <c r="L115" s="101" t="e">
        <f>IF('User Information'!#REF!="", "", 'User Information'!#REF!)</f>
        <v>#REF!</v>
      </c>
      <c r="M115" s="107" t="s">
        <v>204</v>
      </c>
      <c r="N115" s="108" t="s">
        <v>205</v>
      </c>
    </row>
    <row r="116" spans="1:14" s="104" customFormat="1" ht="42" customHeight="1">
      <c r="A116" s="530" t="s">
        <v>206</v>
      </c>
      <c r="B116" s="531"/>
      <c r="C116" s="532"/>
      <c r="D116" s="533"/>
      <c r="E116" s="533"/>
      <c r="F116" s="533"/>
      <c r="G116" s="533"/>
      <c r="H116" s="533"/>
      <c r="I116" s="533"/>
      <c r="J116" s="533"/>
      <c r="K116" s="533"/>
      <c r="L116" s="533"/>
      <c r="M116" s="105"/>
      <c r="N116" s="106"/>
    </row>
    <row r="117" spans="1:14" s="104" customFormat="1" ht="33.200000000000003" customHeight="1">
      <c r="A117" s="96">
        <v>53</v>
      </c>
      <c r="B117" s="96" t="e">
        <f>IF('User Information'!#REF!="", "", 'User Information'!#REF!)</f>
        <v>#REF!</v>
      </c>
      <c r="C117" s="96" t="e">
        <f>IF('User Information'!#REF!="", "", 'User Information'!#REF!)</f>
        <v>#REF!</v>
      </c>
      <c r="D117" s="97"/>
      <c r="E117" s="98" t="e">
        <f>IF('User Information'!#REF!="", "", 'User Information'!#REF!)</f>
        <v>#REF!</v>
      </c>
      <c r="F117" s="96" t="e">
        <f>IF('User Information'!#REF!="", "", 'User Information'!#REF!)</f>
        <v>#REF!</v>
      </c>
      <c r="G117" s="97"/>
      <c r="H117" s="99" t="e">
        <f>IF('User Information'!#REF!="", "", 'User Information'!#REF!)</f>
        <v>#REF!</v>
      </c>
      <c r="I117" s="100"/>
      <c r="J117" s="99" t="e">
        <f>IF('User Information'!#REF!="", "", 'User Information'!#REF!)</f>
        <v>#REF!</v>
      </c>
      <c r="K117" s="100"/>
      <c r="L117" s="101" t="e">
        <f>IF('User Information'!#REF!="", "", 'User Information'!#REF!)</f>
        <v>#REF!</v>
      </c>
      <c r="M117" s="102" t="s">
        <v>204</v>
      </c>
      <c r="N117" s="103" t="s">
        <v>205</v>
      </c>
    </row>
    <row r="118" spans="1:14" s="104" customFormat="1" ht="42" customHeight="1">
      <c r="A118" s="530" t="s">
        <v>206</v>
      </c>
      <c r="B118" s="531"/>
      <c r="C118" s="532"/>
      <c r="D118" s="533"/>
      <c r="E118" s="533"/>
      <c r="F118" s="533"/>
      <c r="G118" s="533"/>
      <c r="H118" s="533"/>
      <c r="I118" s="533"/>
      <c r="J118" s="533"/>
      <c r="K118" s="533"/>
      <c r="L118" s="533"/>
      <c r="M118" s="105"/>
      <c r="N118" s="106"/>
    </row>
    <row r="119" spans="1:14" s="104" customFormat="1" ht="33.200000000000003" customHeight="1">
      <c r="A119" s="96">
        <v>54</v>
      </c>
      <c r="B119" s="96" t="e">
        <f>IF('User Information'!#REF!="", "", 'User Information'!#REF!)</f>
        <v>#REF!</v>
      </c>
      <c r="C119" s="96" t="e">
        <f>IF('User Information'!#REF!="", "", 'User Information'!#REF!)</f>
        <v>#REF!</v>
      </c>
      <c r="D119" s="97"/>
      <c r="E119" s="98" t="e">
        <f>IF('User Information'!#REF!="", "", 'User Information'!#REF!)</f>
        <v>#REF!</v>
      </c>
      <c r="F119" s="96" t="e">
        <f>IF('User Information'!#REF!="", "", 'User Information'!#REF!)</f>
        <v>#REF!</v>
      </c>
      <c r="G119" s="97"/>
      <c r="H119" s="99" t="e">
        <f>IF('User Information'!#REF!="", "", 'User Information'!#REF!)</f>
        <v>#REF!</v>
      </c>
      <c r="I119" s="100"/>
      <c r="J119" s="99" t="e">
        <f>IF('User Information'!#REF!="", "", 'User Information'!#REF!)</f>
        <v>#REF!</v>
      </c>
      <c r="K119" s="100"/>
      <c r="L119" s="101" t="e">
        <f>IF('User Information'!#REF!="", "", 'User Information'!#REF!)</f>
        <v>#REF!</v>
      </c>
      <c r="M119" s="107" t="s">
        <v>204</v>
      </c>
      <c r="N119" s="108" t="s">
        <v>205</v>
      </c>
    </row>
    <row r="120" spans="1:14" s="104" customFormat="1" ht="42" customHeight="1">
      <c r="A120" s="530" t="s">
        <v>206</v>
      </c>
      <c r="B120" s="531"/>
      <c r="C120" s="532"/>
      <c r="D120" s="533"/>
      <c r="E120" s="533"/>
      <c r="F120" s="533"/>
      <c r="G120" s="533"/>
      <c r="H120" s="533"/>
      <c r="I120" s="533"/>
      <c r="J120" s="533"/>
      <c r="K120" s="533"/>
      <c r="L120" s="533"/>
      <c r="M120" s="105"/>
      <c r="N120" s="106"/>
    </row>
    <row r="121" spans="1:14" s="104" customFormat="1" ht="33.200000000000003" customHeight="1">
      <c r="A121" s="96">
        <v>55</v>
      </c>
      <c r="B121" s="96" t="e">
        <f>IF('User Information'!#REF!="", "", 'User Information'!#REF!)</f>
        <v>#REF!</v>
      </c>
      <c r="C121" s="96" t="e">
        <f>IF('User Information'!#REF!="", "", 'User Information'!#REF!)</f>
        <v>#REF!</v>
      </c>
      <c r="D121" s="97"/>
      <c r="E121" s="98" t="e">
        <f>IF('User Information'!#REF!="", "", 'User Information'!#REF!)</f>
        <v>#REF!</v>
      </c>
      <c r="F121" s="96" t="e">
        <f>IF('User Information'!#REF!="", "", 'User Information'!#REF!)</f>
        <v>#REF!</v>
      </c>
      <c r="G121" s="97"/>
      <c r="H121" s="99" t="e">
        <f>IF('User Information'!#REF!="", "", 'User Information'!#REF!)</f>
        <v>#REF!</v>
      </c>
      <c r="I121" s="100"/>
      <c r="J121" s="99" t="e">
        <f>IF('User Information'!#REF!="", "", 'User Information'!#REF!)</f>
        <v>#REF!</v>
      </c>
      <c r="K121" s="100"/>
      <c r="L121" s="101" t="e">
        <f>IF('User Information'!#REF!="", "", 'User Information'!#REF!)</f>
        <v>#REF!</v>
      </c>
      <c r="M121" s="102" t="s">
        <v>204</v>
      </c>
      <c r="N121" s="103" t="s">
        <v>205</v>
      </c>
    </row>
    <row r="122" spans="1:14" s="104" customFormat="1" ht="42" customHeight="1">
      <c r="A122" s="530" t="s">
        <v>206</v>
      </c>
      <c r="B122" s="531"/>
      <c r="C122" s="532"/>
      <c r="D122" s="533"/>
      <c r="E122" s="533"/>
      <c r="F122" s="533"/>
      <c r="G122" s="533"/>
      <c r="H122" s="533"/>
      <c r="I122" s="533"/>
      <c r="J122" s="533"/>
      <c r="K122" s="533"/>
      <c r="L122" s="533"/>
      <c r="M122" s="105"/>
      <c r="N122" s="106"/>
    </row>
    <row r="123" spans="1:14" s="104" customFormat="1" ht="33.200000000000003" customHeight="1">
      <c r="A123" s="96">
        <v>56</v>
      </c>
      <c r="B123" s="96" t="e">
        <f>IF('User Information'!#REF!="", "", 'User Information'!#REF!)</f>
        <v>#REF!</v>
      </c>
      <c r="C123" s="96" t="e">
        <f>IF('User Information'!#REF!="", "", 'User Information'!#REF!)</f>
        <v>#REF!</v>
      </c>
      <c r="D123" s="97"/>
      <c r="E123" s="98" t="e">
        <f>IF('User Information'!#REF!="", "", 'User Information'!#REF!)</f>
        <v>#REF!</v>
      </c>
      <c r="F123" s="96" t="e">
        <f>IF('User Information'!#REF!="", "", 'User Information'!#REF!)</f>
        <v>#REF!</v>
      </c>
      <c r="G123" s="97"/>
      <c r="H123" s="99" t="e">
        <f>IF('User Information'!#REF!="", "", 'User Information'!#REF!)</f>
        <v>#REF!</v>
      </c>
      <c r="I123" s="100"/>
      <c r="J123" s="99" t="e">
        <f>IF('User Information'!#REF!="", "", 'User Information'!#REF!)</f>
        <v>#REF!</v>
      </c>
      <c r="K123" s="100"/>
      <c r="L123" s="101" t="e">
        <f>IF('User Information'!#REF!="", "", 'User Information'!#REF!)</f>
        <v>#REF!</v>
      </c>
      <c r="M123" s="107" t="s">
        <v>204</v>
      </c>
      <c r="N123" s="108" t="s">
        <v>205</v>
      </c>
    </row>
    <row r="124" spans="1:14" s="104" customFormat="1" ht="42" customHeight="1">
      <c r="A124" s="530" t="s">
        <v>206</v>
      </c>
      <c r="B124" s="531"/>
      <c r="C124" s="532"/>
      <c r="D124" s="533"/>
      <c r="E124" s="533"/>
      <c r="F124" s="533"/>
      <c r="G124" s="533"/>
      <c r="H124" s="533"/>
      <c r="I124" s="533"/>
      <c r="J124" s="533"/>
      <c r="K124" s="533"/>
      <c r="L124" s="533"/>
      <c r="M124" s="105"/>
      <c r="N124" s="106"/>
    </row>
    <row r="125" spans="1:14" s="104" customFormat="1" ht="33.200000000000003" customHeight="1">
      <c r="A125" s="96">
        <v>57</v>
      </c>
      <c r="B125" s="96" t="e">
        <f>IF('User Information'!#REF!="", "", 'User Information'!#REF!)</f>
        <v>#REF!</v>
      </c>
      <c r="C125" s="96" t="e">
        <f>IF('User Information'!#REF!="", "", 'User Information'!#REF!)</f>
        <v>#REF!</v>
      </c>
      <c r="D125" s="97"/>
      <c r="E125" s="98" t="e">
        <f>IF('User Information'!#REF!="", "", 'User Information'!#REF!)</f>
        <v>#REF!</v>
      </c>
      <c r="F125" s="96" t="e">
        <f>IF('User Information'!#REF!="", "", 'User Information'!#REF!)</f>
        <v>#REF!</v>
      </c>
      <c r="G125" s="97"/>
      <c r="H125" s="99" t="e">
        <f>IF('User Information'!#REF!="", "", 'User Information'!#REF!)</f>
        <v>#REF!</v>
      </c>
      <c r="I125" s="100"/>
      <c r="J125" s="99" t="e">
        <f>IF('User Information'!#REF!="", "", 'User Information'!#REF!)</f>
        <v>#REF!</v>
      </c>
      <c r="K125" s="100"/>
      <c r="L125" s="101" t="e">
        <f>IF('User Information'!#REF!="", "", 'User Information'!#REF!)</f>
        <v>#REF!</v>
      </c>
      <c r="M125" s="102" t="s">
        <v>204</v>
      </c>
      <c r="N125" s="103" t="s">
        <v>205</v>
      </c>
    </row>
    <row r="126" spans="1:14" s="104" customFormat="1" ht="42" customHeight="1">
      <c r="A126" s="530" t="s">
        <v>206</v>
      </c>
      <c r="B126" s="531"/>
      <c r="C126" s="532"/>
      <c r="D126" s="533"/>
      <c r="E126" s="533"/>
      <c r="F126" s="533"/>
      <c r="G126" s="533"/>
      <c r="H126" s="533"/>
      <c r="I126" s="533"/>
      <c r="J126" s="533"/>
      <c r="K126" s="533"/>
      <c r="L126" s="533"/>
      <c r="M126" s="105"/>
      <c r="N126" s="106"/>
    </row>
    <row r="127" spans="1:14" s="104" customFormat="1" ht="33.200000000000003" customHeight="1">
      <c r="A127" s="96">
        <v>58</v>
      </c>
      <c r="B127" s="96" t="e">
        <f>IF('User Information'!#REF!="", "", 'User Information'!#REF!)</f>
        <v>#REF!</v>
      </c>
      <c r="C127" s="96" t="e">
        <f>IF('User Information'!#REF!="", "", 'User Information'!#REF!)</f>
        <v>#REF!</v>
      </c>
      <c r="D127" s="97"/>
      <c r="E127" s="98" t="e">
        <f>IF('User Information'!#REF!="", "", 'User Information'!#REF!)</f>
        <v>#REF!</v>
      </c>
      <c r="F127" s="96" t="e">
        <f>IF('User Information'!#REF!="", "", 'User Information'!#REF!)</f>
        <v>#REF!</v>
      </c>
      <c r="G127" s="97"/>
      <c r="H127" s="99" t="e">
        <f>IF('User Information'!#REF!="", "", 'User Information'!#REF!)</f>
        <v>#REF!</v>
      </c>
      <c r="I127" s="100"/>
      <c r="J127" s="99" t="e">
        <f>IF('User Information'!#REF!="", "", 'User Information'!#REF!)</f>
        <v>#REF!</v>
      </c>
      <c r="K127" s="100"/>
      <c r="L127" s="101" t="e">
        <f>IF('User Information'!#REF!="", "", 'User Information'!#REF!)</f>
        <v>#REF!</v>
      </c>
      <c r="M127" s="107" t="s">
        <v>204</v>
      </c>
      <c r="N127" s="108" t="s">
        <v>205</v>
      </c>
    </row>
    <row r="128" spans="1:14" s="104" customFormat="1" ht="42" customHeight="1">
      <c r="A128" s="530" t="s">
        <v>206</v>
      </c>
      <c r="B128" s="531"/>
      <c r="C128" s="532"/>
      <c r="D128" s="533"/>
      <c r="E128" s="533"/>
      <c r="F128" s="533"/>
      <c r="G128" s="533"/>
      <c r="H128" s="533"/>
      <c r="I128" s="533"/>
      <c r="J128" s="533"/>
      <c r="K128" s="533"/>
      <c r="L128" s="533"/>
      <c r="M128" s="105"/>
      <c r="N128" s="106"/>
    </row>
    <row r="129" spans="1:14" s="104" customFormat="1" ht="33.200000000000003" customHeight="1">
      <c r="A129" s="96">
        <v>59</v>
      </c>
      <c r="B129" s="96" t="e">
        <f>IF('User Information'!#REF!="", "", 'User Information'!#REF!)</f>
        <v>#REF!</v>
      </c>
      <c r="C129" s="96" t="e">
        <f>IF('User Information'!#REF!="", "", 'User Information'!#REF!)</f>
        <v>#REF!</v>
      </c>
      <c r="D129" s="97"/>
      <c r="E129" s="98" t="e">
        <f>IF('User Information'!#REF!="", "", 'User Information'!#REF!)</f>
        <v>#REF!</v>
      </c>
      <c r="F129" s="96" t="e">
        <f>IF('User Information'!#REF!="", "", 'User Information'!#REF!)</f>
        <v>#REF!</v>
      </c>
      <c r="G129" s="97"/>
      <c r="H129" s="99" t="e">
        <f>IF('User Information'!#REF!="", "", 'User Information'!#REF!)</f>
        <v>#REF!</v>
      </c>
      <c r="I129" s="100"/>
      <c r="J129" s="99" t="e">
        <f>IF('User Information'!#REF!="", "", 'User Information'!#REF!)</f>
        <v>#REF!</v>
      </c>
      <c r="K129" s="100"/>
      <c r="L129" s="101" t="e">
        <f>IF('User Information'!#REF!="", "", 'User Information'!#REF!)</f>
        <v>#REF!</v>
      </c>
      <c r="M129" s="102" t="s">
        <v>204</v>
      </c>
      <c r="N129" s="103" t="s">
        <v>205</v>
      </c>
    </row>
    <row r="130" spans="1:14" s="104" customFormat="1" ht="42" customHeight="1">
      <c r="A130" s="530" t="s">
        <v>206</v>
      </c>
      <c r="B130" s="531"/>
      <c r="C130" s="532"/>
      <c r="D130" s="533"/>
      <c r="E130" s="533"/>
      <c r="F130" s="533"/>
      <c r="G130" s="533"/>
      <c r="H130" s="533"/>
      <c r="I130" s="533"/>
      <c r="J130" s="533"/>
      <c r="K130" s="533"/>
      <c r="L130" s="533"/>
      <c r="M130" s="105"/>
      <c r="N130" s="106"/>
    </row>
    <row r="131" spans="1:14" s="104" customFormat="1" ht="33.200000000000003" customHeight="1">
      <c r="A131" s="96">
        <v>60</v>
      </c>
      <c r="B131" s="96" t="e">
        <f>IF('User Information'!#REF!="", "", 'User Information'!#REF!)</f>
        <v>#REF!</v>
      </c>
      <c r="C131" s="96" t="e">
        <f>IF('User Information'!#REF!="", "", 'User Information'!#REF!)</f>
        <v>#REF!</v>
      </c>
      <c r="D131" s="97"/>
      <c r="E131" s="98" t="e">
        <f>IF('User Information'!#REF!="", "", 'User Information'!#REF!)</f>
        <v>#REF!</v>
      </c>
      <c r="F131" s="96" t="e">
        <f>IF('User Information'!#REF!="", "", 'User Information'!#REF!)</f>
        <v>#REF!</v>
      </c>
      <c r="G131" s="97"/>
      <c r="H131" s="99" t="e">
        <f>IF('User Information'!#REF!="", "", 'User Information'!#REF!)</f>
        <v>#REF!</v>
      </c>
      <c r="I131" s="100"/>
      <c r="J131" s="99" t="e">
        <f>IF('User Information'!#REF!="", "", 'User Information'!#REF!)</f>
        <v>#REF!</v>
      </c>
      <c r="K131" s="100"/>
      <c r="L131" s="101" t="e">
        <f>IF('User Information'!#REF!="", "", 'User Information'!#REF!)</f>
        <v>#REF!</v>
      </c>
      <c r="M131" s="107" t="s">
        <v>204</v>
      </c>
      <c r="N131" s="108" t="s">
        <v>205</v>
      </c>
    </row>
    <row r="132" spans="1:14" s="104" customFormat="1" ht="42" customHeight="1">
      <c r="A132" s="530" t="s">
        <v>206</v>
      </c>
      <c r="B132" s="531"/>
      <c r="C132" s="532"/>
      <c r="D132" s="533"/>
      <c r="E132" s="533"/>
      <c r="F132" s="533"/>
      <c r="G132" s="533"/>
      <c r="H132" s="533"/>
      <c r="I132" s="533"/>
      <c r="J132" s="533"/>
      <c r="K132" s="533"/>
      <c r="L132" s="533"/>
      <c r="M132" s="105"/>
      <c r="N132" s="106"/>
    </row>
    <row r="133" spans="1:14" s="104" customFormat="1" ht="33.200000000000003" customHeight="1">
      <c r="A133" s="96">
        <v>61</v>
      </c>
      <c r="B133" s="96" t="e">
        <f>IF('User Information'!#REF!="", "", 'User Information'!#REF!)</f>
        <v>#REF!</v>
      </c>
      <c r="C133" s="96" t="e">
        <f>IF('User Information'!#REF!="", "", 'User Information'!#REF!)</f>
        <v>#REF!</v>
      </c>
      <c r="D133" s="97"/>
      <c r="E133" s="98" t="e">
        <f>IF('User Information'!#REF!="", "", 'User Information'!#REF!)</f>
        <v>#REF!</v>
      </c>
      <c r="F133" s="96" t="e">
        <f>IF('User Information'!#REF!="", "", 'User Information'!#REF!)</f>
        <v>#REF!</v>
      </c>
      <c r="G133" s="97"/>
      <c r="H133" s="99" t="e">
        <f>IF('User Information'!#REF!="", "", 'User Information'!#REF!)</f>
        <v>#REF!</v>
      </c>
      <c r="I133" s="100"/>
      <c r="J133" s="99" t="e">
        <f>IF('User Information'!#REF!="", "", 'User Information'!#REF!)</f>
        <v>#REF!</v>
      </c>
      <c r="K133" s="100"/>
      <c r="L133" s="101" t="e">
        <f>IF('User Information'!#REF!="", "", 'User Information'!#REF!)</f>
        <v>#REF!</v>
      </c>
      <c r="M133" s="102" t="s">
        <v>204</v>
      </c>
      <c r="N133" s="103" t="s">
        <v>205</v>
      </c>
    </row>
    <row r="134" spans="1:14" s="104" customFormat="1" ht="42" customHeight="1">
      <c r="A134" s="530" t="s">
        <v>206</v>
      </c>
      <c r="B134" s="531"/>
      <c r="C134" s="532"/>
      <c r="D134" s="533"/>
      <c r="E134" s="533"/>
      <c r="F134" s="533"/>
      <c r="G134" s="533"/>
      <c r="H134" s="533"/>
      <c r="I134" s="533"/>
      <c r="J134" s="533"/>
      <c r="K134" s="533"/>
      <c r="L134" s="533"/>
      <c r="M134" s="105"/>
      <c r="N134" s="106"/>
    </row>
    <row r="135" spans="1:14" s="104" customFormat="1" ht="33.200000000000003" customHeight="1">
      <c r="A135" s="96">
        <v>62</v>
      </c>
      <c r="B135" s="96" t="e">
        <f>IF('User Information'!#REF!="", "", 'User Information'!#REF!)</f>
        <v>#REF!</v>
      </c>
      <c r="C135" s="96" t="e">
        <f>IF('User Information'!#REF!="", "", 'User Information'!#REF!)</f>
        <v>#REF!</v>
      </c>
      <c r="D135" s="97"/>
      <c r="E135" s="98" t="e">
        <f>IF('User Information'!#REF!="", "", 'User Information'!#REF!)</f>
        <v>#REF!</v>
      </c>
      <c r="F135" s="96" t="e">
        <f>IF('User Information'!#REF!="", "", 'User Information'!#REF!)</f>
        <v>#REF!</v>
      </c>
      <c r="G135" s="97"/>
      <c r="H135" s="99" t="e">
        <f>IF('User Information'!#REF!="", "", 'User Information'!#REF!)</f>
        <v>#REF!</v>
      </c>
      <c r="I135" s="100"/>
      <c r="J135" s="99" t="e">
        <f>IF('User Information'!#REF!="", "", 'User Information'!#REF!)</f>
        <v>#REF!</v>
      </c>
      <c r="K135" s="100"/>
      <c r="L135" s="101" t="e">
        <f>IF('User Information'!#REF!="", "", 'User Information'!#REF!)</f>
        <v>#REF!</v>
      </c>
      <c r="M135" s="107" t="s">
        <v>204</v>
      </c>
      <c r="N135" s="108" t="s">
        <v>205</v>
      </c>
    </row>
    <row r="136" spans="1:14" s="104" customFormat="1" ht="42" customHeight="1">
      <c r="A136" s="530" t="s">
        <v>206</v>
      </c>
      <c r="B136" s="531"/>
      <c r="C136" s="532"/>
      <c r="D136" s="533"/>
      <c r="E136" s="533"/>
      <c r="F136" s="533"/>
      <c r="G136" s="533"/>
      <c r="H136" s="533"/>
      <c r="I136" s="533"/>
      <c r="J136" s="533"/>
      <c r="K136" s="533"/>
      <c r="L136" s="533"/>
      <c r="M136" s="105"/>
      <c r="N136" s="106"/>
    </row>
    <row r="137" spans="1:14" s="104" customFormat="1" ht="33.200000000000003" customHeight="1">
      <c r="A137" s="96">
        <v>63</v>
      </c>
      <c r="B137" s="96" t="e">
        <f>IF('User Information'!#REF!="", "", 'User Information'!#REF!)</f>
        <v>#REF!</v>
      </c>
      <c r="C137" s="96" t="e">
        <f>IF('User Information'!#REF!="", "", 'User Information'!#REF!)</f>
        <v>#REF!</v>
      </c>
      <c r="D137" s="97"/>
      <c r="E137" s="98" t="e">
        <f>IF('User Information'!#REF!="", "", 'User Information'!#REF!)</f>
        <v>#REF!</v>
      </c>
      <c r="F137" s="96" t="e">
        <f>IF('User Information'!#REF!="", "", 'User Information'!#REF!)</f>
        <v>#REF!</v>
      </c>
      <c r="G137" s="97"/>
      <c r="H137" s="99" t="e">
        <f>IF('User Information'!#REF!="", "", 'User Information'!#REF!)</f>
        <v>#REF!</v>
      </c>
      <c r="I137" s="100"/>
      <c r="J137" s="99" t="e">
        <f>IF('User Information'!#REF!="", "", 'User Information'!#REF!)</f>
        <v>#REF!</v>
      </c>
      <c r="K137" s="100"/>
      <c r="L137" s="101" t="e">
        <f>IF('User Information'!#REF!="", "", 'User Information'!#REF!)</f>
        <v>#REF!</v>
      </c>
      <c r="M137" s="102" t="s">
        <v>204</v>
      </c>
      <c r="N137" s="103" t="s">
        <v>205</v>
      </c>
    </row>
    <row r="138" spans="1:14" s="104" customFormat="1" ht="42" customHeight="1">
      <c r="A138" s="530" t="s">
        <v>206</v>
      </c>
      <c r="B138" s="531"/>
      <c r="C138" s="532"/>
      <c r="D138" s="533"/>
      <c r="E138" s="533"/>
      <c r="F138" s="533"/>
      <c r="G138" s="533"/>
      <c r="H138" s="533"/>
      <c r="I138" s="533"/>
      <c r="J138" s="533"/>
      <c r="K138" s="533"/>
      <c r="L138" s="533"/>
      <c r="M138" s="105"/>
      <c r="N138" s="106"/>
    </row>
    <row r="139" spans="1:14" s="104" customFormat="1" ht="33.200000000000003" customHeight="1">
      <c r="A139" s="96">
        <v>64</v>
      </c>
      <c r="B139" s="96" t="e">
        <f>IF('User Information'!#REF!="", "", 'User Information'!#REF!)</f>
        <v>#REF!</v>
      </c>
      <c r="C139" s="96" t="e">
        <f>IF('User Information'!#REF!="", "", 'User Information'!#REF!)</f>
        <v>#REF!</v>
      </c>
      <c r="D139" s="97"/>
      <c r="E139" s="98" t="e">
        <f>IF('User Information'!#REF!="", "", 'User Information'!#REF!)</f>
        <v>#REF!</v>
      </c>
      <c r="F139" s="96" t="e">
        <f>IF('User Information'!#REF!="", "", 'User Information'!#REF!)</f>
        <v>#REF!</v>
      </c>
      <c r="G139" s="97"/>
      <c r="H139" s="99" t="e">
        <f>IF('User Information'!#REF!="", "", 'User Information'!#REF!)</f>
        <v>#REF!</v>
      </c>
      <c r="I139" s="100"/>
      <c r="J139" s="99" t="e">
        <f>IF('User Information'!#REF!="", "", 'User Information'!#REF!)</f>
        <v>#REF!</v>
      </c>
      <c r="K139" s="100"/>
      <c r="L139" s="101" t="e">
        <f>IF('User Information'!#REF!="", "", 'User Information'!#REF!)</f>
        <v>#REF!</v>
      </c>
      <c r="M139" s="107" t="s">
        <v>204</v>
      </c>
      <c r="N139" s="108" t="s">
        <v>205</v>
      </c>
    </row>
    <row r="140" spans="1:14" s="104" customFormat="1" ht="42" customHeight="1">
      <c r="A140" s="530" t="s">
        <v>206</v>
      </c>
      <c r="B140" s="531"/>
      <c r="C140" s="532"/>
      <c r="D140" s="533"/>
      <c r="E140" s="533"/>
      <c r="F140" s="533"/>
      <c r="G140" s="533"/>
      <c r="H140" s="533"/>
      <c r="I140" s="533"/>
      <c r="J140" s="533"/>
      <c r="K140" s="533"/>
      <c r="L140" s="533"/>
      <c r="M140" s="105"/>
      <c r="N140" s="106"/>
    </row>
    <row r="141" spans="1:14" s="104" customFormat="1" ht="33.200000000000003" customHeight="1">
      <c r="A141" s="96">
        <v>65</v>
      </c>
      <c r="B141" s="96" t="e">
        <f>IF('User Information'!#REF!="", "", 'User Information'!#REF!)</f>
        <v>#REF!</v>
      </c>
      <c r="C141" s="96" t="e">
        <f>IF('User Information'!#REF!="", "", 'User Information'!#REF!)</f>
        <v>#REF!</v>
      </c>
      <c r="D141" s="97"/>
      <c r="E141" s="98" t="e">
        <f>IF('User Information'!#REF!="", "", 'User Information'!#REF!)</f>
        <v>#REF!</v>
      </c>
      <c r="F141" s="96" t="e">
        <f>IF('User Information'!#REF!="", "", 'User Information'!#REF!)</f>
        <v>#REF!</v>
      </c>
      <c r="G141" s="97"/>
      <c r="H141" s="99" t="e">
        <f>IF('User Information'!#REF!="", "", 'User Information'!#REF!)</f>
        <v>#REF!</v>
      </c>
      <c r="I141" s="100"/>
      <c r="J141" s="99" t="e">
        <f>IF('User Information'!#REF!="", "", 'User Information'!#REF!)</f>
        <v>#REF!</v>
      </c>
      <c r="K141" s="100"/>
      <c r="L141" s="101" t="e">
        <f>IF('User Information'!#REF!="", "", 'User Information'!#REF!)</f>
        <v>#REF!</v>
      </c>
      <c r="M141" s="102" t="s">
        <v>204</v>
      </c>
      <c r="N141" s="103" t="s">
        <v>205</v>
      </c>
    </row>
    <row r="142" spans="1:14" s="104" customFormat="1" ht="42" customHeight="1">
      <c r="A142" s="530" t="s">
        <v>206</v>
      </c>
      <c r="B142" s="531"/>
      <c r="C142" s="532"/>
      <c r="D142" s="533"/>
      <c r="E142" s="533"/>
      <c r="F142" s="533"/>
      <c r="G142" s="533"/>
      <c r="H142" s="533"/>
      <c r="I142" s="533"/>
      <c r="J142" s="533"/>
      <c r="K142" s="533"/>
      <c r="L142" s="533"/>
      <c r="M142" s="105"/>
      <c r="N142" s="106"/>
    </row>
    <row r="143" spans="1:14" s="104" customFormat="1" ht="33.200000000000003" customHeight="1">
      <c r="A143" s="96">
        <v>66</v>
      </c>
      <c r="B143" s="96" t="e">
        <f>IF('User Information'!#REF!="", "", 'User Information'!#REF!)</f>
        <v>#REF!</v>
      </c>
      <c r="C143" s="96" t="e">
        <f>IF('User Information'!#REF!="", "", 'User Information'!#REF!)</f>
        <v>#REF!</v>
      </c>
      <c r="D143" s="97"/>
      <c r="E143" s="98" t="e">
        <f>IF('User Information'!#REF!="", "", 'User Information'!#REF!)</f>
        <v>#REF!</v>
      </c>
      <c r="F143" s="96" t="e">
        <f>IF('User Information'!#REF!="", "", 'User Information'!#REF!)</f>
        <v>#REF!</v>
      </c>
      <c r="G143" s="97"/>
      <c r="H143" s="99" t="e">
        <f>IF('User Information'!#REF!="", "", 'User Information'!#REF!)</f>
        <v>#REF!</v>
      </c>
      <c r="I143" s="100"/>
      <c r="J143" s="99" t="e">
        <f>IF('User Information'!#REF!="", "", 'User Information'!#REF!)</f>
        <v>#REF!</v>
      </c>
      <c r="K143" s="100"/>
      <c r="L143" s="101" t="e">
        <f>IF('User Information'!#REF!="", "", 'User Information'!#REF!)</f>
        <v>#REF!</v>
      </c>
      <c r="M143" s="107" t="s">
        <v>204</v>
      </c>
      <c r="N143" s="108" t="s">
        <v>205</v>
      </c>
    </row>
    <row r="144" spans="1:14" s="104" customFormat="1" ht="42" customHeight="1">
      <c r="A144" s="530" t="s">
        <v>206</v>
      </c>
      <c r="B144" s="531"/>
      <c r="C144" s="532"/>
      <c r="D144" s="533"/>
      <c r="E144" s="533"/>
      <c r="F144" s="533"/>
      <c r="G144" s="533"/>
      <c r="H144" s="533"/>
      <c r="I144" s="533"/>
      <c r="J144" s="533"/>
      <c r="K144" s="533"/>
      <c r="L144" s="533"/>
      <c r="M144" s="105"/>
      <c r="N144" s="106"/>
    </row>
    <row r="145" spans="1:14" s="104" customFormat="1" ht="33.200000000000003" customHeight="1">
      <c r="A145" s="96">
        <v>67</v>
      </c>
      <c r="B145" s="96" t="e">
        <f>IF('User Information'!#REF!="", "", 'User Information'!#REF!)</f>
        <v>#REF!</v>
      </c>
      <c r="C145" s="96" t="e">
        <f>IF('User Information'!#REF!="", "", 'User Information'!#REF!)</f>
        <v>#REF!</v>
      </c>
      <c r="D145" s="97"/>
      <c r="E145" s="98" t="e">
        <f>IF('User Information'!#REF!="", "", 'User Information'!#REF!)</f>
        <v>#REF!</v>
      </c>
      <c r="F145" s="96" t="e">
        <f>IF('User Information'!#REF!="", "", 'User Information'!#REF!)</f>
        <v>#REF!</v>
      </c>
      <c r="G145" s="97"/>
      <c r="H145" s="99" t="e">
        <f>IF('User Information'!#REF!="", "", 'User Information'!#REF!)</f>
        <v>#REF!</v>
      </c>
      <c r="I145" s="100"/>
      <c r="J145" s="99" t="e">
        <f>IF('User Information'!#REF!="", "", 'User Information'!#REF!)</f>
        <v>#REF!</v>
      </c>
      <c r="K145" s="100"/>
      <c r="L145" s="101" t="e">
        <f>IF('User Information'!#REF!="", "", 'User Information'!#REF!)</f>
        <v>#REF!</v>
      </c>
      <c r="M145" s="102" t="s">
        <v>204</v>
      </c>
      <c r="N145" s="103" t="s">
        <v>205</v>
      </c>
    </row>
    <row r="146" spans="1:14" s="104" customFormat="1" ht="42" customHeight="1">
      <c r="A146" s="530" t="s">
        <v>206</v>
      </c>
      <c r="B146" s="531"/>
      <c r="C146" s="532"/>
      <c r="D146" s="533"/>
      <c r="E146" s="533"/>
      <c r="F146" s="533"/>
      <c r="G146" s="533"/>
      <c r="H146" s="533"/>
      <c r="I146" s="533"/>
      <c r="J146" s="533"/>
      <c r="K146" s="533"/>
      <c r="L146" s="533"/>
      <c r="M146" s="105"/>
      <c r="N146" s="106"/>
    </row>
    <row r="147" spans="1:14" s="104" customFormat="1" ht="33.200000000000003" customHeight="1">
      <c r="A147" s="96">
        <v>68</v>
      </c>
      <c r="B147" s="96" t="e">
        <f>IF('User Information'!#REF!="", "", 'User Information'!#REF!)</f>
        <v>#REF!</v>
      </c>
      <c r="C147" s="96" t="e">
        <f>IF('User Information'!#REF!="", "", 'User Information'!#REF!)</f>
        <v>#REF!</v>
      </c>
      <c r="D147" s="97"/>
      <c r="E147" s="98" t="e">
        <f>IF('User Information'!#REF!="", "", 'User Information'!#REF!)</f>
        <v>#REF!</v>
      </c>
      <c r="F147" s="96" t="e">
        <f>IF('User Information'!#REF!="", "", 'User Information'!#REF!)</f>
        <v>#REF!</v>
      </c>
      <c r="G147" s="97"/>
      <c r="H147" s="99" t="e">
        <f>IF('User Information'!#REF!="", "", 'User Information'!#REF!)</f>
        <v>#REF!</v>
      </c>
      <c r="I147" s="100"/>
      <c r="J147" s="99" t="e">
        <f>IF('User Information'!#REF!="", "", 'User Information'!#REF!)</f>
        <v>#REF!</v>
      </c>
      <c r="K147" s="100"/>
      <c r="L147" s="101" t="e">
        <f>IF('User Information'!#REF!="", "", 'User Information'!#REF!)</f>
        <v>#REF!</v>
      </c>
      <c r="M147" s="107" t="s">
        <v>204</v>
      </c>
      <c r="N147" s="108" t="s">
        <v>205</v>
      </c>
    </row>
    <row r="148" spans="1:14" s="104" customFormat="1" ht="42" customHeight="1">
      <c r="A148" s="530" t="s">
        <v>206</v>
      </c>
      <c r="B148" s="531"/>
      <c r="C148" s="532"/>
      <c r="D148" s="533"/>
      <c r="E148" s="533"/>
      <c r="F148" s="533"/>
      <c r="G148" s="533"/>
      <c r="H148" s="533"/>
      <c r="I148" s="533"/>
      <c r="J148" s="533"/>
      <c r="K148" s="533"/>
      <c r="L148" s="533"/>
      <c r="M148" s="105"/>
      <c r="N148" s="106"/>
    </row>
    <row r="149" spans="1:14" s="104" customFormat="1" ht="33.200000000000003" customHeight="1">
      <c r="A149" s="96">
        <v>69</v>
      </c>
      <c r="B149" s="96" t="e">
        <f>IF('User Information'!#REF!="", "", 'User Information'!#REF!)</f>
        <v>#REF!</v>
      </c>
      <c r="C149" s="96" t="e">
        <f>IF('User Information'!#REF!="", "", 'User Information'!#REF!)</f>
        <v>#REF!</v>
      </c>
      <c r="D149" s="97"/>
      <c r="E149" s="98" t="e">
        <f>IF('User Information'!#REF!="", "", 'User Information'!#REF!)</f>
        <v>#REF!</v>
      </c>
      <c r="F149" s="96" t="e">
        <f>IF('User Information'!#REF!="", "", 'User Information'!#REF!)</f>
        <v>#REF!</v>
      </c>
      <c r="G149" s="97"/>
      <c r="H149" s="99" t="e">
        <f>IF('User Information'!#REF!="", "", 'User Information'!#REF!)</f>
        <v>#REF!</v>
      </c>
      <c r="I149" s="100"/>
      <c r="J149" s="99" t="e">
        <f>IF('User Information'!#REF!="", "", 'User Information'!#REF!)</f>
        <v>#REF!</v>
      </c>
      <c r="K149" s="100"/>
      <c r="L149" s="101" t="e">
        <f>IF('User Information'!#REF!="", "", 'User Information'!#REF!)</f>
        <v>#REF!</v>
      </c>
      <c r="M149" s="102" t="s">
        <v>204</v>
      </c>
      <c r="N149" s="103" t="s">
        <v>205</v>
      </c>
    </row>
    <row r="150" spans="1:14" s="104" customFormat="1" ht="42" customHeight="1">
      <c r="A150" s="530" t="s">
        <v>206</v>
      </c>
      <c r="B150" s="531"/>
      <c r="C150" s="532"/>
      <c r="D150" s="533"/>
      <c r="E150" s="533"/>
      <c r="F150" s="533"/>
      <c r="G150" s="533"/>
      <c r="H150" s="533"/>
      <c r="I150" s="533"/>
      <c r="J150" s="533"/>
      <c r="K150" s="533"/>
      <c r="L150" s="533"/>
      <c r="M150" s="105"/>
      <c r="N150" s="106"/>
    </row>
    <row r="151" spans="1:14" s="104" customFormat="1" ht="33.200000000000003" customHeight="1">
      <c r="A151" s="96">
        <v>70</v>
      </c>
      <c r="B151" s="96" t="e">
        <f>IF('User Information'!#REF!="", "", 'User Information'!#REF!)</f>
        <v>#REF!</v>
      </c>
      <c r="C151" s="96" t="e">
        <f>IF('User Information'!#REF!="", "", 'User Information'!#REF!)</f>
        <v>#REF!</v>
      </c>
      <c r="D151" s="97"/>
      <c r="E151" s="98" t="e">
        <f>IF('User Information'!#REF!="", "", 'User Information'!#REF!)</f>
        <v>#REF!</v>
      </c>
      <c r="F151" s="96" t="e">
        <f>IF('User Information'!#REF!="", "", 'User Information'!#REF!)</f>
        <v>#REF!</v>
      </c>
      <c r="G151" s="97"/>
      <c r="H151" s="99" t="e">
        <f>IF('User Information'!#REF!="", "", 'User Information'!#REF!)</f>
        <v>#REF!</v>
      </c>
      <c r="I151" s="100"/>
      <c r="J151" s="99" t="e">
        <f>IF('User Information'!#REF!="", "", 'User Information'!#REF!)</f>
        <v>#REF!</v>
      </c>
      <c r="K151" s="100"/>
      <c r="L151" s="101" t="e">
        <f>IF('User Information'!#REF!="", "", 'User Information'!#REF!)</f>
        <v>#REF!</v>
      </c>
      <c r="M151" s="107" t="s">
        <v>204</v>
      </c>
      <c r="N151" s="108" t="s">
        <v>205</v>
      </c>
    </row>
    <row r="152" spans="1:14" s="104" customFormat="1" ht="42" customHeight="1">
      <c r="A152" s="530" t="s">
        <v>206</v>
      </c>
      <c r="B152" s="531"/>
      <c r="C152" s="532"/>
      <c r="D152" s="533"/>
      <c r="E152" s="533"/>
      <c r="F152" s="533"/>
      <c r="G152" s="533"/>
      <c r="H152" s="533"/>
      <c r="I152" s="533"/>
      <c r="J152" s="533"/>
      <c r="K152" s="533"/>
      <c r="L152" s="533"/>
      <c r="M152" s="105"/>
      <c r="N152" s="106"/>
    </row>
    <row r="153" spans="1:14" s="104" customFormat="1" ht="33.200000000000003" customHeight="1">
      <c r="A153" s="96">
        <v>71</v>
      </c>
      <c r="B153" s="96" t="e">
        <f>IF('User Information'!#REF!="", "", 'User Information'!#REF!)</f>
        <v>#REF!</v>
      </c>
      <c r="C153" s="96" t="e">
        <f>IF('User Information'!#REF!="", "", 'User Information'!#REF!)</f>
        <v>#REF!</v>
      </c>
      <c r="D153" s="97"/>
      <c r="E153" s="98" t="e">
        <f>IF('User Information'!#REF!="", "", 'User Information'!#REF!)</f>
        <v>#REF!</v>
      </c>
      <c r="F153" s="96" t="e">
        <f>IF('User Information'!#REF!="", "", 'User Information'!#REF!)</f>
        <v>#REF!</v>
      </c>
      <c r="G153" s="97"/>
      <c r="H153" s="99" t="e">
        <f>IF('User Information'!#REF!="", "", 'User Information'!#REF!)</f>
        <v>#REF!</v>
      </c>
      <c r="I153" s="100"/>
      <c r="J153" s="99" t="e">
        <f>IF('User Information'!#REF!="", "", 'User Information'!#REF!)</f>
        <v>#REF!</v>
      </c>
      <c r="K153" s="100"/>
      <c r="L153" s="101" t="e">
        <f>IF('User Information'!#REF!="", "", 'User Information'!#REF!)</f>
        <v>#REF!</v>
      </c>
      <c r="M153" s="102" t="s">
        <v>204</v>
      </c>
      <c r="N153" s="103" t="s">
        <v>205</v>
      </c>
    </row>
    <row r="154" spans="1:14" s="104" customFormat="1" ht="42" customHeight="1">
      <c r="A154" s="530" t="s">
        <v>206</v>
      </c>
      <c r="B154" s="531"/>
      <c r="C154" s="532"/>
      <c r="D154" s="533"/>
      <c r="E154" s="533"/>
      <c r="F154" s="533"/>
      <c r="G154" s="533"/>
      <c r="H154" s="533"/>
      <c r="I154" s="533"/>
      <c r="J154" s="533"/>
      <c r="K154" s="533"/>
      <c r="L154" s="533"/>
      <c r="M154" s="105"/>
      <c r="N154" s="106"/>
    </row>
    <row r="155" spans="1:14" s="104" customFormat="1" ht="33.200000000000003" customHeight="1">
      <c r="A155" s="96">
        <v>72</v>
      </c>
      <c r="B155" s="96" t="e">
        <f>IF('User Information'!#REF!="", "", 'User Information'!#REF!)</f>
        <v>#REF!</v>
      </c>
      <c r="C155" s="96" t="e">
        <f>IF('User Information'!#REF!="", "", 'User Information'!#REF!)</f>
        <v>#REF!</v>
      </c>
      <c r="D155" s="97"/>
      <c r="E155" s="98" t="e">
        <f>IF('User Information'!#REF!="", "", 'User Information'!#REF!)</f>
        <v>#REF!</v>
      </c>
      <c r="F155" s="96" t="e">
        <f>IF('User Information'!#REF!="", "", 'User Information'!#REF!)</f>
        <v>#REF!</v>
      </c>
      <c r="G155" s="97"/>
      <c r="H155" s="99" t="e">
        <f>IF('User Information'!#REF!="", "", 'User Information'!#REF!)</f>
        <v>#REF!</v>
      </c>
      <c r="I155" s="100"/>
      <c r="J155" s="99" t="e">
        <f>IF('User Information'!#REF!="", "", 'User Information'!#REF!)</f>
        <v>#REF!</v>
      </c>
      <c r="K155" s="100"/>
      <c r="L155" s="101" t="e">
        <f>IF('User Information'!#REF!="", "", 'User Information'!#REF!)</f>
        <v>#REF!</v>
      </c>
      <c r="M155" s="107" t="s">
        <v>204</v>
      </c>
      <c r="N155" s="108" t="s">
        <v>205</v>
      </c>
    </row>
    <row r="156" spans="1:14" s="104" customFormat="1" ht="42" customHeight="1">
      <c r="A156" s="530" t="s">
        <v>206</v>
      </c>
      <c r="B156" s="531"/>
      <c r="C156" s="532"/>
      <c r="D156" s="533"/>
      <c r="E156" s="533"/>
      <c r="F156" s="533"/>
      <c r="G156" s="533"/>
      <c r="H156" s="533"/>
      <c r="I156" s="533"/>
      <c r="J156" s="533"/>
      <c r="K156" s="533"/>
      <c r="L156" s="533"/>
      <c r="M156" s="105"/>
      <c r="N156" s="106"/>
    </row>
    <row r="157" spans="1:14" s="104" customFormat="1" ht="33.200000000000003" customHeight="1">
      <c r="A157" s="96">
        <v>73</v>
      </c>
      <c r="B157" s="96" t="e">
        <f>IF('User Information'!#REF!="", "", 'User Information'!#REF!)</f>
        <v>#REF!</v>
      </c>
      <c r="C157" s="96" t="e">
        <f>IF('User Information'!#REF!="", "", 'User Information'!#REF!)</f>
        <v>#REF!</v>
      </c>
      <c r="D157" s="97"/>
      <c r="E157" s="98" t="e">
        <f>IF('User Information'!#REF!="", "", 'User Information'!#REF!)</f>
        <v>#REF!</v>
      </c>
      <c r="F157" s="96" t="e">
        <f>IF('User Information'!#REF!="", "", 'User Information'!#REF!)</f>
        <v>#REF!</v>
      </c>
      <c r="G157" s="97"/>
      <c r="H157" s="99" t="e">
        <f>IF('User Information'!#REF!="", "", 'User Information'!#REF!)</f>
        <v>#REF!</v>
      </c>
      <c r="I157" s="100"/>
      <c r="J157" s="99" t="e">
        <f>IF('User Information'!#REF!="", "", 'User Information'!#REF!)</f>
        <v>#REF!</v>
      </c>
      <c r="K157" s="100"/>
      <c r="L157" s="101" t="e">
        <f>IF('User Information'!#REF!="", "", 'User Information'!#REF!)</f>
        <v>#REF!</v>
      </c>
      <c r="M157" s="102" t="s">
        <v>204</v>
      </c>
      <c r="N157" s="103" t="s">
        <v>205</v>
      </c>
    </row>
    <row r="158" spans="1:14" s="104" customFormat="1" ht="42" customHeight="1">
      <c r="A158" s="530" t="s">
        <v>206</v>
      </c>
      <c r="B158" s="531"/>
      <c r="C158" s="532"/>
      <c r="D158" s="533"/>
      <c r="E158" s="533"/>
      <c r="F158" s="533"/>
      <c r="G158" s="533"/>
      <c r="H158" s="533"/>
      <c r="I158" s="533"/>
      <c r="J158" s="533"/>
      <c r="K158" s="533"/>
      <c r="L158" s="533"/>
      <c r="M158" s="105"/>
      <c r="N158" s="106"/>
    </row>
    <row r="159" spans="1:14" s="104" customFormat="1" ht="33.200000000000003" customHeight="1">
      <c r="A159" s="96">
        <v>74</v>
      </c>
      <c r="B159" s="96" t="e">
        <f>IF('User Information'!#REF!="", "", 'User Information'!#REF!)</f>
        <v>#REF!</v>
      </c>
      <c r="C159" s="96" t="e">
        <f>IF('User Information'!#REF!="", "", 'User Information'!#REF!)</f>
        <v>#REF!</v>
      </c>
      <c r="D159" s="97"/>
      <c r="E159" s="98" t="e">
        <f>IF('User Information'!#REF!="", "", 'User Information'!#REF!)</f>
        <v>#REF!</v>
      </c>
      <c r="F159" s="96" t="e">
        <f>IF('User Information'!#REF!="", "", 'User Information'!#REF!)</f>
        <v>#REF!</v>
      </c>
      <c r="G159" s="97"/>
      <c r="H159" s="99" t="e">
        <f>IF('User Information'!#REF!="", "", 'User Information'!#REF!)</f>
        <v>#REF!</v>
      </c>
      <c r="I159" s="100"/>
      <c r="J159" s="99" t="e">
        <f>IF('User Information'!#REF!="", "", 'User Information'!#REF!)</f>
        <v>#REF!</v>
      </c>
      <c r="K159" s="100"/>
      <c r="L159" s="101" t="e">
        <f>IF('User Information'!#REF!="", "", 'User Information'!#REF!)</f>
        <v>#REF!</v>
      </c>
      <c r="M159" s="107" t="s">
        <v>204</v>
      </c>
      <c r="N159" s="108" t="s">
        <v>205</v>
      </c>
    </row>
    <row r="160" spans="1:14" s="104" customFormat="1" ht="42" customHeight="1">
      <c r="A160" s="530" t="s">
        <v>206</v>
      </c>
      <c r="B160" s="531"/>
      <c r="C160" s="532"/>
      <c r="D160" s="533"/>
      <c r="E160" s="533"/>
      <c r="F160" s="533"/>
      <c r="G160" s="533"/>
      <c r="H160" s="533"/>
      <c r="I160" s="533"/>
      <c r="J160" s="533"/>
      <c r="K160" s="533"/>
      <c r="L160" s="533"/>
      <c r="M160" s="105"/>
      <c r="N160" s="106"/>
    </row>
    <row r="161" spans="1:14" s="104" customFormat="1" ht="33.200000000000003" customHeight="1">
      <c r="A161" s="96">
        <v>75</v>
      </c>
      <c r="B161" s="96" t="e">
        <f>IF('User Information'!#REF!="", "", 'User Information'!#REF!)</f>
        <v>#REF!</v>
      </c>
      <c r="C161" s="96" t="e">
        <f>IF('User Information'!#REF!="", "", 'User Information'!#REF!)</f>
        <v>#REF!</v>
      </c>
      <c r="D161" s="97"/>
      <c r="E161" s="98" t="e">
        <f>IF('User Information'!#REF!="", "", 'User Information'!#REF!)</f>
        <v>#REF!</v>
      </c>
      <c r="F161" s="96" t="e">
        <f>IF('User Information'!#REF!="", "", 'User Information'!#REF!)</f>
        <v>#REF!</v>
      </c>
      <c r="G161" s="97"/>
      <c r="H161" s="99" t="e">
        <f>IF('User Information'!#REF!="", "", 'User Information'!#REF!)</f>
        <v>#REF!</v>
      </c>
      <c r="I161" s="100"/>
      <c r="J161" s="99" t="e">
        <f>IF('User Information'!#REF!="", "", 'User Information'!#REF!)</f>
        <v>#REF!</v>
      </c>
      <c r="K161" s="100"/>
      <c r="L161" s="101" t="e">
        <f>IF('User Information'!#REF!="", "", 'User Information'!#REF!)</f>
        <v>#REF!</v>
      </c>
      <c r="M161" s="102" t="s">
        <v>204</v>
      </c>
      <c r="N161" s="103" t="s">
        <v>205</v>
      </c>
    </row>
    <row r="162" spans="1:14" s="104" customFormat="1" ht="42" customHeight="1">
      <c r="A162" s="530" t="s">
        <v>206</v>
      </c>
      <c r="B162" s="531"/>
      <c r="C162" s="532"/>
      <c r="D162" s="533"/>
      <c r="E162" s="533"/>
      <c r="F162" s="533"/>
      <c r="G162" s="533"/>
      <c r="H162" s="533"/>
      <c r="I162" s="533"/>
      <c r="J162" s="533"/>
      <c r="K162" s="533"/>
      <c r="L162" s="533"/>
      <c r="M162" s="105"/>
      <c r="N162" s="106"/>
    </row>
    <row r="163" spans="1:14" s="104" customFormat="1" ht="33.200000000000003" customHeight="1">
      <c r="A163" s="96">
        <v>76</v>
      </c>
      <c r="B163" s="96" t="e">
        <f>IF('User Information'!#REF!="", "", 'User Information'!#REF!)</f>
        <v>#REF!</v>
      </c>
      <c r="C163" s="96" t="e">
        <f>IF('User Information'!#REF!="", "", 'User Information'!#REF!)</f>
        <v>#REF!</v>
      </c>
      <c r="D163" s="97"/>
      <c r="E163" s="98" t="e">
        <f>IF('User Information'!#REF!="", "", 'User Information'!#REF!)</f>
        <v>#REF!</v>
      </c>
      <c r="F163" s="96" t="e">
        <f>IF('User Information'!#REF!="", "", 'User Information'!#REF!)</f>
        <v>#REF!</v>
      </c>
      <c r="G163" s="97"/>
      <c r="H163" s="99" t="e">
        <f>IF('User Information'!#REF!="", "", 'User Information'!#REF!)</f>
        <v>#REF!</v>
      </c>
      <c r="I163" s="100"/>
      <c r="J163" s="99" t="e">
        <f>IF('User Information'!#REF!="", "", 'User Information'!#REF!)</f>
        <v>#REF!</v>
      </c>
      <c r="K163" s="100"/>
      <c r="L163" s="101" t="e">
        <f>IF('User Information'!#REF!="", "", 'User Information'!#REF!)</f>
        <v>#REF!</v>
      </c>
      <c r="M163" s="107" t="s">
        <v>204</v>
      </c>
      <c r="N163" s="108" t="s">
        <v>205</v>
      </c>
    </row>
    <row r="164" spans="1:14" s="104" customFormat="1" ht="42" customHeight="1">
      <c r="A164" s="530" t="s">
        <v>206</v>
      </c>
      <c r="B164" s="531"/>
      <c r="C164" s="532"/>
      <c r="D164" s="533"/>
      <c r="E164" s="533"/>
      <c r="F164" s="533"/>
      <c r="G164" s="533"/>
      <c r="H164" s="533"/>
      <c r="I164" s="533"/>
      <c r="J164" s="533"/>
      <c r="K164" s="533"/>
      <c r="L164" s="533"/>
      <c r="M164" s="105"/>
      <c r="N164" s="106"/>
    </row>
    <row r="165" spans="1:14" s="104" customFormat="1" ht="33.200000000000003" customHeight="1">
      <c r="A165" s="96">
        <v>77</v>
      </c>
      <c r="B165" s="96" t="e">
        <f>IF('User Information'!#REF!="", "", 'User Information'!#REF!)</f>
        <v>#REF!</v>
      </c>
      <c r="C165" s="96" t="e">
        <f>IF('User Information'!#REF!="", "", 'User Information'!#REF!)</f>
        <v>#REF!</v>
      </c>
      <c r="D165" s="97"/>
      <c r="E165" s="98" t="e">
        <f>IF('User Information'!#REF!="", "", 'User Information'!#REF!)</f>
        <v>#REF!</v>
      </c>
      <c r="F165" s="96" t="e">
        <f>IF('User Information'!#REF!="", "", 'User Information'!#REF!)</f>
        <v>#REF!</v>
      </c>
      <c r="G165" s="97"/>
      <c r="H165" s="99" t="e">
        <f>IF('User Information'!#REF!="", "", 'User Information'!#REF!)</f>
        <v>#REF!</v>
      </c>
      <c r="I165" s="100"/>
      <c r="J165" s="99" t="e">
        <f>IF('User Information'!#REF!="", "", 'User Information'!#REF!)</f>
        <v>#REF!</v>
      </c>
      <c r="K165" s="100"/>
      <c r="L165" s="101" t="e">
        <f>IF('User Information'!#REF!="", "", 'User Information'!#REF!)</f>
        <v>#REF!</v>
      </c>
      <c r="M165" s="102" t="s">
        <v>204</v>
      </c>
      <c r="N165" s="103" t="s">
        <v>205</v>
      </c>
    </row>
    <row r="166" spans="1:14" s="104" customFormat="1" ht="42" customHeight="1">
      <c r="A166" s="530" t="s">
        <v>206</v>
      </c>
      <c r="B166" s="531"/>
      <c r="C166" s="532"/>
      <c r="D166" s="533"/>
      <c r="E166" s="533"/>
      <c r="F166" s="533"/>
      <c r="G166" s="533"/>
      <c r="H166" s="533"/>
      <c r="I166" s="533"/>
      <c r="J166" s="533"/>
      <c r="K166" s="533"/>
      <c r="L166" s="533"/>
      <c r="M166" s="105"/>
      <c r="N166" s="106"/>
    </row>
    <row r="167" spans="1:14" s="104" customFormat="1" ht="33.200000000000003" customHeight="1">
      <c r="A167" s="96">
        <v>78</v>
      </c>
      <c r="B167" s="96" t="e">
        <f>IF('User Information'!#REF!="", "", 'User Information'!#REF!)</f>
        <v>#REF!</v>
      </c>
      <c r="C167" s="96" t="e">
        <f>IF('User Information'!#REF!="", "", 'User Information'!#REF!)</f>
        <v>#REF!</v>
      </c>
      <c r="D167" s="97"/>
      <c r="E167" s="98" t="e">
        <f>IF('User Information'!#REF!="", "", 'User Information'!#REF!)</f>
        <v>#REF!</v>
      </c>
      <c r="F167" s="96" t="e">
        <f>IF('User Information'!#REF!="", "", 'User Information'!#REF!)</f>
        <v>#REF!</v>
      </c>
      <c r="G167" s="97"/>
      <c r="H167" s="99" t="e">
        <f>IF('User Information'!#REF!="", "", 'User Information'!#REF!)</f>
        <v>#REF!</v>
      </c>
      <c r="I167" s="100"/>
      <c r="J167" s="99" t="e">
        <f>IF('User Information'!#REF!="", "", 'User Information'!#REF!)</f>
        <v>#REF!</v>
      </c>
      <c r="K167" s="100"/>
      <c r="L167" s="101" t="e">
        <f>IF('User Information'!#REF!="", "", 'User Information'!#REF!)</f>
        <v>#REF!</v>
      </c>
      <c r="M167" s="107" t="s">
        <v>204</v>
      </c>
      <c r="N167" s="108" t="s">
        <v>205</v>
      </c>
    </row>
    <row r="168" spans="1:14" s="104" customFormat="1" ht="42" customHeight="1">
      <c r="A168" s="530" t="s">
        <v>206</v>
      </c>
      <c r="B168" s="531"/>
      <c r="C168" s="532"/>
      <c r="D168" s="533"/>
      <c r="E168" s="533"/>
      <c r="F168" s="533"/>
      <c r="G168" s="533"/>
      <c r="H168" s="533"/>
      <c r="I168" s="533"/>
      <c r="J168" s="533"/>
      <c r="K168" s="533"/>
      <c r="L168" s="533"/>
      <c r="M168" s="105"/>
      <c r="N168" s="106"/>
    </row>
    <row r="169" spans="1:14" s="104" customFormat="1" ht="33.200000000000003" customHeight="1">
      <c r="A169" s="96">
        <v>79</v>
      </c>
      <c r="B169" s="96" t="e">
        <f>IF('User Information'!#REF!="", "", 'User Information'!#REF!)</f>
        <v>#REF!</v>
      </c>
      <c r="C169" s="96" t="e">
        <f>IF('User Information'!#REF!="", "", 'User Information'!#REF!)</f>
        <v>#REF!</v>
      </c>
      <c r="D169" s="97"/>
      <c r="E169" s="98" t="e">
        <f>IF('User Information'!#REF!="", "", 'User Information'!#REF!)</f>
        <v>#REF!</v>
      </c>
      <c r="F169" s="96" t="e">
        <f>IF('User Information'!#REF!="", "", 'User Information'!#REF!)</f>
        <v>#REF!</v>
      </c>
      <c r="G169" s="97"/>
      <c r="H169" s="99" t="e">
        <f>IF('User Information'!#REF!="", "", 'User Information'!#REF!)</f>
        <v>#REF!</v>
      </c>
      <c r="I169" s="100"/>
      <c r="J169" s="99" t="e">
        <f>IF('User Information'!#REF!="", "", 'User Information'!#REF!)</f>
        <v>#REF!</v>
      </c>
      <c r="K169" s="100"/>
      <c r="L169" s="101" t="e">
        <f>IF('User Information'!#REF!="", "", 'User Information'!#REF!)</f>
        <v>#REF!</v>
      </c>
      <c r="M169" s="102" t="s">
        <v>204</v>
      </c>
      <c r="N169" s="103" t="s">
        <v>205</v>
      </c>
    </row>
    <row r="170" spans="1:14" s="104" customFormat="1" ht="42" customHeight="1">
      <c r="A170" s="530" t="s">
        <v>206</v>
      </c>
      <c r="B170" s="531"/>
      <c r="C170" s="532"/>
      <c r="D170" s="533"/>
      <c r="E170" s="533"/>
      <c r="F170" s="533"/>
      <c r="G170" s="533"/>
      <c r="H170" s="533"/>
      <c r="I170" s="533"/>
      <c r="J170" s="533"/>
      <c r="K170" s="533"/>
      <c r="L170" s="533"/>
      <c r="M170" s="105"/>
      <c r="N170" s="106"/>
    </row>
    <row r="171" spans="1:14" s="104" customFormat="1" ht="33.200000000000003" customHeight="1">
      <c r="A171" s="96">
        <v>80</v>
      </c>
      <c r="B171" s="96" t="e">
        <f>IF('User Information'!#REF!="", "", 'User Information'!#REF!)</f>
        <v>#REF!</v>
      </c>
      <c r="C171" s="96" t="e">
        <f>IF('User Information'!#REF!="", "", 'User Information'!#REF!)</f>
        <v>#REF!</v>
      </c>
      <c r="D171" s="97"/>
      <c r="E171" s="98" t="e">
        <f>IF('User Information'!#REF!="", "", 'User Information'!#REF!)</f>
        <v>#REF!</v>
      </c>
      <c r="F171" s="96" t="e">
        <f>IF('User Information'!#REF!="", "", 'User Information'!#REF!)</f>
        <v>#REF!</v>
      </c>
      <c r="G171" s="97"/>
      <c r="H171" s="99" t="e">
        <f>IF('User Information'!#REF!="", "", 'User Information'!#REF!)</f>
        <v>#REF!</v>
      </c>
      <c r="I171" s="100"/>
      <c r="J171" s="99" t="e">
        <f>IF('User Information'!#REF!="", "", 'User Information'!#REF!)</f>
        <v>#REF!</v>
      </c>
      <c r="K171" s="100"/>
      <c r="L171" s="101" t="e">
        <f>IF('User Information'!#REF!="", "", 'User Information'!#REF!)</f>
        <v>#REF!</v>
      </c>
      <c r="M171" s="107" t="s">
        <v>204</v>
      </c>
      <c r="N171" s="108" t="s">
        <v>205</v>
      </c>
    </row>
    <row r="172" spans="1:14" s="104" customFormat="1" ht="42" customHeight="1">
      <c r="A172" s="530" t="s">
        <v>206</v>
      </c>
      <c r="B172" s="531"/>
      <c r="C172" s="532"/>
      <c r="D172" s="533"/>
      <c r="E172" s="533"/>
      <c r="F172" s="533"/>
      <c r="G172" s="533"/>
      <c r="H172" s="533"/>
      <c r="I172" s="533"/>
      <c r="J172" s="533"/>
      <c r="K172" s="533"/>
      <c r="L172" s="533"/>
      <c r="M172" s="105"/>
      <c r="N172" s="106"/>
    </row>
    <row r="173" spans="1:14" s="104" customFormat="1" ht="33.200000000000003" customHeight="1">
      <c r="A173" s="96">
        <v>81</v>
      </c>
      <c r="B173" s="96" t="e">
        <f>IF('User Information'!#REF!="", "", 'User Information'!#REF!)</f>
        <v>#REF!</v>
      </c>
      <c r="C173" s="96" t="e">
        <f>IF('User Information'!#REF!="", "", 'User Information'!#REF!)</f>
        <v>#REF!</v>
      </c>
      <c r="D173" s="97"/>
      <c r="E173" s="98" t="e">
        <f>IF('User Information'!#REF!="", "", 'User Information'!#REF!)</f>
        <v>#REF!</v>
      </c>
      <c r="F173" s="96" t="e">
        <f>IF('User Information'!#REF!="", "", 'User Information'!#REF!)</f>
        <v>#REF!</v>
      </c>
      <c r="G173" s="97"/>
      <c r="H173" s="99" t="e">
        <f>IF('User Information'!#REF!="", "", 'User Information'!#REF!)</f>
        <v>#REF!</v>
      </c>
      <c r="I173" s="100"/>
      <c r="J173" s="99" t="e">
        <f>IF('User Information'!#REF!="", "", 'User Information'!#REF!)</f>
        <v>#REF!</v>
      </c>
      <c r="K173" s="100"/>
      <c r="L173" s="101" t="e">
        <f>IF('User Information'!#REF!="", "", 'User Information'!#REF!)</f>
        <v>#REF!</v>
      </c>
      <c r="M173" s="102" t="s">
        <v>204</v>
      </c>
      <c r="N173" s="103" t="s">
        <v>205</v>
      </c>
    </row>
    <row r="174" spans="1:14" s="104" customFormat="1" ht="42" customHeight="1">
      <c r="A174" s="530" t="s">
        <v>206</v>
      </c>
      <c r="B174" s="531"/>
      <c r="C174" s="532"/>
      <c r="D174" s="533"/>
      <c r="E174" s="533"/>
      <c r="F174" s="533"/>
      <c r="G174" s="533"/>
      <c r="H174" s="533"/>
      <c r="I174" s="533"/>
      <c r="J174" s="533"/>
      <c r="K174" s="533"/>
      <c r="L174" s="533"/>
      <c r="M174" s="105"/>
      <c r="N174" s="106"/>
    </row>
    <row r="175" spans="1:14" s="104" customFormat="1" ht="33.200000000000003" customHeight="1">
      <c r="A175" s="96">
        <v>82</v>
      </c>
      <c r="B175" s="96" t="e">
        <f>IF('User Information'!#REF!="", "", 'User Information'!#REF!)</f>
        <v>#REF!</v>
      </c>
      <c r="C175" s="96" t="e">
        <f>IF('User Information'!#REF!="", "", 'User Information'!#REF!)</f>
        <v>#REF!</v>
      </c>
      <c r="D175" s="97"/>
      <c r="E175" s="98" t="e">
        <f>IF('User Information'!#REF!="", "", 'User Information'!#REF!)</f>
        <v>#REF!</v>
      </c>
      <c r="F175" s="96" t="e">
        <f>IF('User Information'!#REF!="", "", 'User Information'!#REF!)</f>
        <v>#REF!</v>
      </c>
      <c r="G175" s="97"/>
      <c r="H175" s="99" t="e">
        <f>IF('User Information'!#REF!="", "", 'User Information'!#REF!)</f>
        <v>#REF!</v>
      </c>
      <c r="I175" s="100"/>
      <c r="J175" s="99" t="e">
        <f>IF('User Information'!#REF!="", "", 'User Information'!#REF!)</f>
        <v>#REF!</v>
      </c>
      <c r="K175" s="100"/>
      <c r="L175" s="101" t="e">
        <f>IF('User Information'!#REF!="", "", 'User Information'!#REF!)</f>
        <v>#REF!</v>
      </c>
      <c r="M175" s="107" t="s">
        <v>204</v>
      </c>
      <c r="N175" s="108" t="s">
        <v>205</v>
      </c>
    </row>
    <row r="176" spans="1:14" s="104" customFormat="1" ht="42" customHeight="1">
      <c r="A176" s="530" t="s">
        <v>206</v>
      </c>
      <c r="B176" s="531"/>
      <c r="C176" s="532"/>
      <c r="D176" s="533"/>
      <c r="E176" s="533"/>
      <c r="F176" s="533"/>
      <c r="G176" s="533"/>
      <c r="H176" s="533"/>
      <c r="I176" s="533"/>
      <c r="J176" s="533"/>
      <c r="K176" s="533"/>
      <c r="L176" s="533"/>
      <c r="M176" s="105"/>
      <c r="N176" s="106"/>
    </row>
    <row r="177" spans="1:14" s="104" customFormat="1" ht="33.200000000000003" customHeight="1">
      <c r="A177" s="96">
        <v>83</v>
      </c>
      <c r="B177" s="96" t="e">
        <f>IF('User Information'!#REF!="", "", 'User Information'!#REF!)</f>
        <v>#REF!</v>
      </c>
      <c r="C177" s="96" t="e">
        <f>IF('User Information'!#REF!="", "", 'User Information'!#REF!)</f>
        <v>#REF!</v>
      </c>
      <c r="D177" s="97"/>
      <c r="E177" s="98" t="e">
        <f>IF('User Information'!#REF!="", "", 'User Information'!#REF!)</f>
        <v>#REF!</v>
      </c>
      <c r="F177" s="96" t="e">
        <f>IF('User Information'!#REF!="", "", 'User Information'!#REF!)</f>
        <v>#REF!</v>
      </c>
      <c r="G177" s="97"/>
      <c r="H177" s="99" t="e">
        <f>IF('User Information'!#REF!="", "", 'User Information'!#REF!)</f>
        <v>#REF!</v>
      </c>
      <c r="I177" s="100"/>
      <c r="J177" s="99" t="e">
        <f>IF('User Information'!#REF!="", "", 'User Information'!#REF!)</f>
        <v>#REF!</v>
      </c>
      <c r="K177" s="100"/>
      <c r="L177" s="101" t="e">
        <f>IF('User Information'!#REF!="", "", 'User Information'!#REF!)</f>
        <v>#REF!</v>
      </c>
      <c r="M177" s="102" t="s">
        <v>204</v>
      </c>
      <c r="N177" s="103" t="s">
        <v>205</v>
      </c>
    </row>
    <row r="178" spans="1:14" s="104" customFormat="1" ht="42" customHeight="1">
      <c r="A178" s="530" t="s">
        <v>206</v>
      </c>
      <c r="B178" s="531"/>
      <c r="C178" s="532"/>
      <c r="D178" s="533"/>
      <c r="E178" s="533"/>
      <c r="F178" s="533"/>
      <c r="G178" s="533"/>
      <c r="H178" s="533"/>
      <c r="I178" s="533"/>
      <c r="J178" s="533"/>
      <c r="K178" s="533"/>
      <c r="L178" s="533"/>
      <c r="M178" s="105"/>
      <c r="N178" s="106"/>
    </row>
    <row r="179" spans="1:14" s="104" customFormat="1" ht="33.200000000000003" customHeight="1">
      <c r="A179" s="96">
        <v>84</v>
      </c>
      <c r="B179" s="96" t="e">
        <f>IF('User Information'!#REF!="", "", 'User Information'!#REF!)</f>
        <v>#REF!</v>
      </c>
      <c r="C179" s="96" t="e">
        <f>IF('User Information'!#REF!="", "", 'User Information'!#REF!)</f>
        <v>#REF!</v>
      </c>
      <c r="D179" s="97"/>
      <c r="E179" s="98" t="e">
        <f>IF('User Information'!#REF!="", "", 'User Information'!#REF!)</f>
        <v>#REF!</v>
      </c>
      <c r="F179" s="96" t="e">
        <f>IF('User Information'!#REF!="", "", 'User Information'!#REF!)</f>
        <v>#REF!</v>
      </c>
      <c r="G179" s="97"/>
      <c r="H179" s="99" t="e">
        <f>IF('User Information'!#REF!="", "", 'User Information'!#REF!)</f>
        <v>#REF!</v>
      </c>
      <c r="I179" s="100"/>
      <c r="J179" s="99" t="e">
        <f>IF('User Information'!#REF!="", "", 'User Information'!#REF!)</f>
        <v>#REF!</v>
      </c>
      <c r="K179" s="100"/>
      <c r="L179" s="101" t="e">
        <f>IF('User Information'!#REF!="", "", 'User Information'!#REF!)</f>
        <v>#REF!</v>
      </c>
      <c r="M179" s="107" t="s">
        <v>204</v>
      </c>
      <c r="N179" s="108" t="s">
        <v>205</v>
      </c>
    </row>
    <row r="180" spans="1:14" s="104" customFormat="1" ht="42" customHeight="1">
      <c r="A180" s="530" t="s">
        <v>206</v>
      </c>
      <c r="B180" s="531"/>
      <c r="C180" s="532"/>
      <c r="D180" s="533"/>
      <c r="E180" s="533"/>
      <c r="F180" s="533"/>
      <c r="G180" s="533"/>
      <c r="H180" s="533"/>
      <c r="I180" s="533"/>
      <c r="J180" s="533"/>
      <c r="K180" s="533"/>
      <c r="L180" s="533"/>
      <c r="M180" s="105"/>
      <c r="N180" s="106"/>
    </row>
    <row r="181" spans="1:14" s="104" customFormat="1" ht="33.200000000000003" customHeight="1">
      <c r="A181" s="96">
        <v>85</v>
      </c>
      <c r="B181" s="96" t="e">
        <f>IF('User Information'!#REF!="", "", 'User Information'!#REF!)</f>
        <v>#REF!</v>
      </c>
      <c r="C181" s="96" t="e">
        <f>IF('User Information'!#REF!="", "", 'User Information'!#REF!)</f>
        <v>#REF!</v>
      </c>
      <c r="D181" s="97"/>
      <c r="E181" s="98" t="e">
        <f>IF('User Information'!#REF!="", "", 'User Information'!#REF!)</f>
        <v>#REF!</v>
      </c>
      <c r="F181" s="96" t="e">
        <f>IF('User Information'!#REF!="", "", 'User Information'!#REF!)</f>
        <v>#REF!</v>
      </c>
      <c r="G181" s="97"/>
      <c r="H181" s="99" t="e">
        <f>IF('User Information'!#REF!="", "", 'User Information'!#REF!)</f>
        <v>#REF!</v>
      </c>
      <c r="I181" s="100"/>
      <c r="J181" s="99" t="e">
        <f>IF('User Information'!#REF!="", "", 'User Information'!#REF!)</f>
        <v>#REF!</v>
      </c>
      <c r="K181" s="100"/>
      <c r="L181" s="101" t="e">
        <f>IF('User Information'!#REF!="", "", 'User Information'!#REF!)</f>
        <v>#REF!</v>
      </c>
      <c r="M181" s="102" t="s">
        <v>204</v>
      </c>
      <c r="N181" s="103" t="s">
        <v>205</v>
      </c>
    </row>
    <row r="182" spans="1:14" s="104" customFormat="1" ht="42" customHeight="1">
      <c r="A182" s="530" t="s">
        <v>206</v>
      </c>
      <c r="B182" s="531"/>
      <c r="C182" s="532"/>
      <c r="D182" s="533"/>
      <c r="E182" s="533"/>
      <c r="F182" s="533"/>
      <c r="G182" s="533"/>
      <c r="H182" s="533"/>
      <c r="I182" s="533"/>
      <c r="J182" s="533"/>
      <c r="K182" s="533"/>
      <c r="L182" s="533"/>
      <c r="M182" s="105"/>
      <c r="N182" s="106"/>
    </row>
    <row r="183" spans="1:14" s="104" customFormat="1" ht="33.200000000000003" customHeight="1">
      <c r="A183" s="96">
        <v>86</v>
      </c>
      <c r="B183" s="96" t="e">
        <f>IF('User Information'!#REF!="", "", 'User Information'!#REF!)</f>
        <v>#REF!</v>
      </c>
      <c r="C183" s="96" t="e">
        <f>IF('User Information'!#REF!="", "", 'User Information'!#REF!)</f>
        <v>#REF!</v>
      </c>
      <c r="D183" s="97"/>
      <c r="E183" s="98" t="e">
        <f>IF('User Information'!#REF!="", "", 'User Information'!#REF!)</f>
        <v>#REF!</v>
      </c>
      <c r="F183" s="96" t="e">
        <f>IF('User Information'!#REF!="", "", 'User Information'!#REF!)</f>
        <v>#REF!</v>
      </c>
      <c r="G183" s="97"/>
      <c r="H183" s="99" t="e">
        <f>IF('User Information'!#REF!="", "", 'User Information'!#REF!)</f>
        <v>#REF!</v>
      </c>
      <c r="I183" s="100"/>
      <c r="J183" s="99" t="e">
        <f>IF('User Information'!#REF!="", "", 'User Information'!#REF!)</f>
        <v>#REF!</v>
      </c>
      <c r="K183" s="100"/>
      <c r="L183" s="101" t="e">
        <f>IF('User Information'!#REF!="", "", 'User Information'!#REF!)</f>
        <v>#REF!</v>
      </c>
      <c r="M183" s="107" t="s">
        <v>204</v>
      </c>
      <c r="N183" s="108" t="s">
        <v>205</v>
      </c>
    </row>
    <row r="184" spans="1:14" s="104" customFormat="1" ht="42" customHeight="1">
      <c r="A184" s="530" t="s">
        <v>206</v>
      </c>
      <c r="B184" s="531"/>
      <c r="C184" s="532"/>
      <c r="D184" s="533"/>
      <c r="E184" s="533"/>
      <c r="F184" s="533"/>
      <c r="G184" s="533"/>
      <c r="H184" s="533"/>
      <c r="I184" s="533"/>
      <c r="J184" s="533"/>
      <c r="K184" s="533"/>
      <c r="L184" s="533"/>
      <c r="M184" s="105"/>
      <c r="N184" s="106"/>
    </row>
    <row r="185" spans="1:14" s="104" customFormat="1" ht="33.200000000000003" customHeight="1">
      <c r="A185" s="96">
        <v>87</v>
      </c>
      <c r="B185" s="96" t="e">
        <f>IF('User Information'!#REF!="", "", 'User Information'!#REF!)</f>
        <v>#REF!</v>
      </c>
      <c r="C185" s="96" t="e">
        <f>IF('User Information'!#REF!="", "", 'User Information'!#REF!)</f>
        <v>#REF!</v>
      </c>
      <c r="D185" s="97"/>
      <c r="E185" s="98" t="e">
        <f>IF('User Information'!#REF!="", "", 'User Information'!#REF!)</f>
        <v>#REF!</v>
      </c>
      <c r="F185" s="96" t="e">
        <f>IF('User Information'!#REF!="", "", 'User Information'!#REF!)</f>
        <v>#REF!</v>
      </c>
      <c r="G185" s="97"/>
      <c r="H185" s="99" t="e">
        <f>IF('User Information'!#REF!="", "", 'User Information'!#REF!)</f>
        <v>#REF!</v>
      </c>
      <c r="I185" s="100"/>
      <c r="J185" s="99" t="e">
        <f>IF('User Information'!#REF!="", "", 'User Information'!#REF!)</f>
        <v>#REF!</v>
      </c>
      <c r="K185" s="100"/>
      <c r="L185" s="101" t="e">
        <f>IF('User Information'!#REF!="", "", 'User Information'!#REF!)</f>
        <v>#REF!</v>
      </c>
      <c r="M185" s="102" t="s">
        <v>204</v>
      </c>
      <c r="N185" s="103" t="s">
        <v>205</v>
      </c>
    </row>
    <row r="186" spans="1:14" s="104" customFormat="1" ht="42" customHeight="1">
      <c r="A186" s="530" t="s">
        <v>206</v>
      </c>
      <c r="B186" s="531"/>
      <c r="C186" s="532"/>
      <c r="D186" s="533"/>
      <c r="E186" s="533"/>
      <c r="F186" s="533"/>
      <c r="G186" s="533"/>
      <c r="H186" s="533"/>
      <c r="I186" s="533"/>
      <c r="J186" s="533"/>
      <c r="K186" s="533"/>
      <c r="L186" s="533"/>
      <c r="M186" s="105"/>
      <c r="N186" s="106"/>
    </row>
    <row r="187" spans="1:14" s="104" customFormat="1" ht="33.200000000000003" customHeight="1">
      <c r="A187" s="96">
        <v>88</v>
      </c>
      <c r="B187" s="96" t="e">
        <f>IF('User Information'!#REF!="", "", 'User Information'!#REF!)</f>
        <v>#REF!</v>
      </c>
      <c r="C187" s="96" t="e">
        <f>IF('User Information'!#REF!="", "", 'User Information'!#REF!)</f>
        <v>#REF!</v>
      </c>
      <c r="D187" s="97"/>
      <c r="E187" s="98" t="e">
        <f>IF('User Information'!#REF!="", "", 'User Information'!#REF!)</f>
        <v>#REF!</v>
      </c>
      <c r="F187" s="96" t="e">
        <f>IF('User Information'!#REF!="", "", 'User Information'!#REF!)</f>
        <v>#REF!</v>
      </c>
      <c r="G187" s="97"/>
      <c r="H187" s="99" t="e">
        <f>IF('User Information'!#REF!="", "", 'User Information'!#REF!)</f>
        <v>#REF!</v>
      </c>
      <c r="I187" s="100"/>
      <c r="J187" s="99" t="e">
        <f>IF('User Information'!#REF!="", "", 'User Information'!#REF!)</f>
        <v>#REF!</v>
      </c>
      <c r="K187" s="100"/>
      <c r="L187" s="101" t="e">
        <f>IF('User Information'!#REF!="", "", 'User Information'!#REF!)</f>
        <v>#REF!</v>
      </c>
      <c r="M187" s="107" t="s">
        <v>204</v>
      </c>
      <c r="N187" s="108" t="s">
        <v>205</v>
      </c>
    </row>
    <row r="188" spans="1:14" s="104" customFormat="1" ht="42" customHeight="1">
      <c r="A188" s="530" t="s">
        <v>206</v>
      </c>
      <c r="B188" s="531"/>
      <c r="C188" s="532"/>
      <c r="D188" s="533"/>
      <c r="E188" s="533"/>
      <c r="F188" s="533"/>
      <c r="G188" s="533"/>
      <c r="H188" s="533"/>
      <c r="I188" s="533"/>
      <c r="J188" s="533"/>
      <c r="K188" s="533"/>
      <c r="L188" s="533"/>
      <c r="M188" s="105"/>
      <c r="N188" s="106"/>
    </row>
    <row r="189" spans="1:14" s="104" customFormat="1" ht="33.200000000000003" customHeight="1">
      <c r="A189" s="96">
        <v>89</v>
      </c>
      <c r="B189" s="96" t="e">
        <f>IF('User Information'!#REF!="", "", 'User Information'!#REF!)</f>
        <v>#REF!</v>
      </c>
      <c r="C189" s="96" t="e">
        <f>IF('User Information'!#REF!="", "", 'User Information'!#REF!)</f>
        <v>#REF!</v>
      </c>
      <c r="D189" s="97"/>
      <c r="E189" s="98" t="e">
        <f>IF('User Information'!#REF!="", "", 'User Information'!#REF!)</f>
        <v>#REF!</v>
      </c>
      <c r="F189" s="96" t="e">
        <f>IF('User Information'!#REF!="", "", 'User Information'!#REF!)</f>
        <v>#REF!</v>
      </c>
      <c r="G189" s="97"/>
      <c r="H189" s="99" t="e">
        <f>IF('User Information'!#REF!="", "", 'User Information'!#REF!)</f>
        <v>#REF!</v>
      </c>
      <c r="I189" s="100"/>
      <c r="J189" s="99" t="e">
        <f>IF('User Information'!#REF!="", "", 'User Information'!#REF!)</f>
        <v>#REF!</v>
      </c>
      <c r="K189" s="100"/>
      <c r="L189" s="101" t="e">
        <f>IF('User Information'!#REF!="", "", 'User Information'!#REF!)</f>
        <v>#REF!</v>
      </c>
      <c r="M189" s="102" t="s">
        <v>204</v>
      </c>
      <c r="N189" s="103" t="s">
        <v>205</v>
      </c>
    </row>
    <row r="190" spans="1:14" s="104" customFormat="1" ht="42" customHeight="1">
      <c r="A190" s="530" t="s">
        <v>206</v>
      </c>
      <c r="B190" s="531"/>
      <c r="C190" s="532"/>
      <c r="D190" s="533"/>
      <c r="E190" s="533"/>
      <c r="F190" s="533"/>
      <c r="G190" s="533"/>
      <c r="H190" s="533"/>
      <c r="I190" s="533"/>
      <c r="J190" s="533"/>
      <c r="K190" s="533"/>
      <c r="L190" s="533"/>
      <c r="M190" s="105"/>
      <c r="N190" s="106"/>
    </row>
    <row r="191" spans="1:14" s="104" customFormat="1" ht="33.200000000000003" customHeight="1">
      <c r="A191" s="96">
        <v>90</v>
      </c>
      <c r="B191" s="96" t="e">
        <f>IF('User Information'!#REF!="", "", 'User Information'!#REF!)</f>
        <v>#REF!</v>
      </c>
      <c r="C191" s="96" t="e">
        <f>IF('User Information'!#REF!="", "", 'User Information'!#REF!)</f>
        <v>#REF!</v>
      </c>
      <c r="D191" s="97"/>
      <c r="E191" s="98" t="e">
        <f>IF('User Information'!#REF!="", "", 'User Information'!#REF!)</f>
        <v>#REF!</v>
      </c>
      <c r="F191" s="96" t="e">
        <f>IF('User Information'!#REF!="", "", 'User Information'!#REF!)</f>
        <v>#REF!</v>
      </c>
      <c r="G191" s="97"/>
      <c r="H191" s="99" t="e">
        <f>IF('User Information'!#REF!="", "", 'User Information'!#REF!)</f>
        <v>#REF!</v>
      </c>
      <c r="I191" s="100"/>
      <c r="J191" s="99" t="e">
        <f>IF('User Information'!#REF!="", "", 'User Information'!#REF!)</f>
        <v>#REF!</v>
      </c>
      <c r="K191" s="100"/>
      <c r="L191" s="101" t="e">
        <f>IF('User Information'!#REF!="", "", 'User Information'!#REF!)</f>
        <v>#REF!</v>
      </c>
      <c r="M191" s="107" t="s">
        <v>204</v>
      </c>
      <c r="N191" s="108" t="s">
        <v>205</v>
      </c>
    </row>
    <row r="192" spans="1:14" s="104" customFormat="1" ht="42" customHeight="1">
      <c r="A192" s="530" t="s">
        <v>206</v>
      </c>
      <c r="B192" s="531"/>
      <c r="C192" s="532"/>
      <c r="D192" s="533"/>
      <c r="E192" s="533"/>
      <c r="F192" s="533"/>
      <c r="G192" s="533"/>
      <c r="H192" s="533"/>
      <c r="I192" s="533"/>
      <c r="J192" s="533"/>
      <c r="K192" s="533"/>
      <c r="L192" s="533"/>
      <c r="M192" s="105"/>
      <c r="N192" s="106"/>
    </row>
    <row r="193" spans="1:14" s="104" customFormat="1" ht="33.200000000000003" customHeight="1">
      <c r="A193" s="96">
        <v>91</v>
      </c>
      <c r="B193" s="96" t="e">
        <f>IF('User Information'!#REF!="", "", 'User Information'!#REF!)</f>
        <v>#REF!</v>
      </c>
      <c r="C193" s="96" t="e">
        <f>IF('User Information'!#REF!="", "", 'User Information'!#REF!)</f>
        <v>#REF!</v>
      </c>
      <c r="D193" s="97"/>
      <c r="E193" s="98" t="e">
        <f>IF('User Information'!#REF!="", "", 'User Information'!#REF!)</f>
        <v>#REF!</v>
      </c>
      <c r="F193" s="96" t="e">
        <f>IF('User Information'!#REF!="", "", 'User Information'!#REF!)</f>
        <v>#REF!</v>
      </c>
      <c r="G193" s="97"/>
      <c r="H193" s="99" t="e">
        <f>IF('User Information'!#REF!="", "", 'User Information'!#REF!)</f>
        <v>#REF!</v>
      </c>
      <c r="I193" s="100"/>
      <c r="J193" s="99" t="e">
        <f>IF('User Information'!#REF!="", "", 'User Information'!#REF!)</f>
        <v>#REF!</v>
      </c>
      <c r="K193" s="100"/>
      <c r="L193" s="101" t="e">
        <f>IF('User Information'!#REF!="", "", 'User Information'!#REF!)</f>
        <v>#REF!</v>
      </c>
      <c r="M193" s="102" t="s">
        <v>204</v>
      </c>
      <c r="N193" s="103" t="s">
        <v>205</v>
      </c>
    </row>
    <row r="194" spans="1:14" s="104" customFormat="1" ht="42" customHeight="1">
      <c r="A194" s="530" t="s">
        <v>206</v>
      </c>
      <c r="B194" s="531"/>
      <c r="C194" s="532"/>
      <c r="D194" s="533"/>
      <c r="E194" s="533"/>
      <c r="F194" s="533"/>
      <c r="G194" s="533"/>
      <c r="H194" s="533"/>
      <c r="I194" s="533"/>
      <c r="J194" s="533"/>
      <c r="K194" s="533"/>
      <c r="L194" s="533"/>
      <c r="M194" s="105"/>
      <c r="N194" s="106"/>
    </row>
    <row r="195" spans="1:14" s="104" customFormat="1" ht="33.200000000000003" customHeight="1">
      <c r="A195" s="96">
        <v>92</v>
      </c>
      <c r="B195" s="96" t="e">
        <f>IF('User Information'!#REF!="", "", 'User Information'!#REF!)</f>
        <v>#REF!</v>
      </c>
      <c r="C195" s="96" t="e">
        <f>IF('User Information'!#REF!="", "", 'User Information'!#REF!)</f>
        <v>#REF!</v>
      </c>
      <c r="D195" s="97"/>
      <c r="E195" s="98" t="e">
        <f>IF('User Information'!#REF!="", "", 'User Information'!#REF!)</f>
        <v>#REF!</v>
      </c>
      <c r="F195" s="96" t="e">
        <f>IF('User Information'!#REF!="", "", 'User Information'!#REF!)</f>
        <v>#REF!</v>
      </c>
      <c r="G195" s="97"/>
      <c r="H195" s="99" t="e">
        <f>IF('User Information'!#REF!="", "", 'User Information'!#REF!)</f>
        <v>#REF!</v>
      </c>
      <c r="I195" s="100"/>
      <c r="J195" s="99" t="e">
        <f>IF('User Information'!#REF!="", "", 'User Information'!#REF!)</f>
        <v>#REF!</v>
      </c>
      <c r="K195" s="100"/>
      <c r="L195" s="101" t="e">
        <f>IF('User Information'!#REF!="", "", 'User Information'!#REF!)</f>
        <v>#REF!</v>
      </c>
      <c r="M195" s="107" t="s">
        <v>204</v>
      </c>
      <c r="N195" s="108" t="s">
        <v>205</v>
      </c>
    </row>
    <row r="196" spans="1:14" s="104" customFormat="1" ht="42" customHeight="1">
      <c r="A196" s="530" t="s">
        <v>206</v>
      </c>
      <c r="B196" s="531"/>
      <c r="C196" s="532"/>
      <c r="D196" s="533"/>
      <c r="E196" s="533"/>
      <c r="F196" s="533"/>
      <c r="G196" s="533"/>
      <c r="H196" s="533"/>
      <c r="I196" s="533"/>
      <c r="J196" s="533"/>
      <c r="K196" s="533"/>
      <c r="L196" s="533"/>
      <c r="M196" s="105"/>
      <c r="N196" s="106"/>
    </row>
    <row r="197" spans="1:14" s="104" customFormat="1" ht="33.200000000000003" customHeight="1">
      <c r="A197" s="96">
        <v>93</v>
      </c>
      <c r="B197" s="96" t="e">
        <f>IF('User Information'!#REF!="", "", 'User Information'!#REF!)</f>
        <v>#REF!</v>
      </c>
      <c r="C197" s="96" t="e">
        <f>IF('User Information'!#REF!="", "", 'User Information'!#REF!)</f>
        <v>#REF!</v>
      </c>
      <c r="D197" s="97"/>
      <c r="E197" s="98" t="e">
        <f>IF('User Information'!#REF!="", "", 'User Information'!#REF!)</f>
        <v>#REF!</v>
      </c>
      <c r="F197" s="96" t="e">
        <f>IF('User Information'!#REF!="", "", 'User Information'!#REF!)</f>
        <v>#REF!</v>
      </c>
      <c r="G197" s="97"/>
      <c r="H197" s="99" t="e">
        <f>IF('User Information'!#REF!="", "", 'User Information'!#REF!)</f>
        <v>#REF!</v>
      </c>
      <c r="I197" s="100"/>
      <c r="J197" s="99" t="e">
        <f>IF('User Information'!#REF!="", "", 'User Information'!#REF!)</f>
        <v>#REF!</v>
      </c>
      <c r="K197" s="100"/>
      <c r="L197" s="101" t="e">
        <f>IF('User Information'!#REF!="", "", 'User Information'!#REF!)</f>
        <v>#REF!</v>
      </c>
      <c r="M197" s="102" t="s">
        <v>204</v>
      </c>
      <c r="N197" s="103" t="s">
        <v>205</v>
      </c>
    </row>
    <row r="198" spans="1:14" s="104" customFormat="1" ht="42" customHeight="1">
      <c r="A198" s="530" t="s">
        <v>206</v>
      </c>
      <c r="B198" s="531"/>
      <c r="C198" s="532"/>
      <c r="D198" s="533"/>
      <c r="E198" s="533"/>
      <c r="F198" s="533"/>
      <c r="G198" s="533"/>
      <c r="H198" s="533"/>
      <c r="I198" s="533"/>
      <c r="J198" s="533"/>
      <c r="K198" s="533"/>
      <c r="L198" s="533"/>
      <c r="M198" s="105"/>
      <c r="N198" s="106"/>
    </row>
    <row r="199" spans="1:14" s="104" customFormat="1" ht="33.200000000000003" customHeight="1">
      <c r="A199" s="96">
        <v>94</v>
      </c>
      <c r="B199" s="96" t="e">
        <f>IF('User Information'!#REF!="", "", 'User Information'!#REF!)</f>
        <v>#REF!</v>
      </c>
      <c r="C199" s="96" t="e">
        <f>IF('User Information'!#REF!="", "", 'User Information'!#REF!)</f>
        <v>#REF!</v>
      </c>
      <c r="D199" s="97"/>
      <c r="E199" s="98" t="e">
        <f>IF('User Information'!#REF!="", "", 'User Information'!#REF!)</f>
        <v>#REF!</v>
      </c>
      <c r="F199" s="96" t="e">
        <f>IF('User Information'!#REF!="", "", 'User Information'!#REF!)</f>
        <v>#REF!</v>
      </c>
      <c r="G199" s="97"/>
      <c r="H199" s="99" t="e">
        <f>IF('User Information'!#REF!="", "", 'User Information'!#REF!)</f>
        <v>#REF!</v>
      </c>
      <c r="I199" s="100"/>
      <c r="J199" s="99" t="e">
        <f>IF('User Information'!#REF!="", "", 'User Information'!#REF!)</f>
        <v>#REF!</v>
      </c>
      <c r="K199" s="100"/>
      <c r="L199" s="101" t="e">
        <f>IF('User Information'!#REF!="", "", 'User Information'!#REF!)</f>
        <v>#REF!</v>
      </c>
      <c r="M199" s="107" t="s">
        <v>204</v>
      </c>
      <c r="N199" s="108" t="s">
        <v>205</v>
      </c>
    </row>
    <row r="200" spans="1:14" s="104" customFormat="1" ht="42" customHeight="1">
      <c r="A200" s="530" t="s">
        <v>206</v>
      </c>
      <c r="B200" s="531"/>
      <c r="C200" s="532"/>
      <c r="D200" s="533"/>
      <c r="E200" s="533"/>
      <c r="F200" s="533"/>
      <c r="G200" s="533"/>
      <c r="H200" s="533"/>
      <c r="I200" s="533"/>
      <c r="J200" s="533"/>
      <c r="K200" s="533"/>
      <c r="L200" s="533"/>
      <c r="M200" s="105"/>
      <c r="N200" s="106"/>
    </row>
    <row r="201" spans="1:14" s="104" customFormat="1" ht="33.200000000000003" customHeight="1">
      <c r="A201" s="96">
        <v>95</v>
      </c>
      <c r="B201" s="96" t="e">
        <f>IF('User Information'!#REF!="", "", 'User Information'!#REF!)</f>
        <v>#REF!</v>
      </c>
      <c r="C201" s="96" t="e">
        <f>IF('User Information'!#REF!="", "", 'User Information'!#REF!)</f>
        <v>#REF!</v>
      </c>
      <c r="D201" s="97"/>
      <c r="E201" s="98" t="e">
        <f>IF('User Information'!#REF!="", "", 'User Information'!#REF!)</f>
        <v>#REF!</v>
      </c>
      <c r="F201" s="96" t="e">
        <f>IF('User Information'!#REF!="", "", 'User Information'!#REF!)</f>
        <v>#REF!</v>
      </c>
      <c r="G201" s="97"/>
      <c r="H201" s="99" t="e">
        <f>IF('User Information'!#REF!="", "", 'User Information'!#REF!)</f>
        <v>#REF!</v>
      </c>
      <c r="I201" s="100"/>
      <c r="J201" s="99" t="e">
        <f>IF('User Information'!#REF!="", "", 'User Information'!#REF!)</f>
        <v>#REF!</v>
      </c>
      <c r="K201" s="100"/>
      <c r="L201" s="101" t="e">
        <f>IF('User Information'!#REF!="", "", 'User Information'!#REF!)</f>
        <v>#REF!</v>
      </c>
      <c r="M201" s="102" t="s">
        <v>204</v>
      </c>
      <c r="N201" s="103" t="s">
        <v>205</v>
      </c>
    </row>
    <row r="202" spans="1:14" s="104" customFormat="1" ht="42" customHeight="1">
      <c r="A202" s="530" t="s">
        <v>206</v>
      </c>
      <c r="B202" s="531"/>
      <c r="C202" s="532"/>
      <c r="D202" s="533"/>
      <c r="E202" s="533"/>
      <c r="F202" s="533"/>
      <c r="G202" s="533"/>
      <c r="H202" s="533"/>
      <c r="I202" s="533"/>
      <c r="J202" s="533"/>
      <c r="K202" s="533"/>
      <c r="L202" s="533"/>
      <c r="M202" s="105"/>
      <c r="N202" s="106"/>
    </row>
    <row r="203" spans="1:14" s="104" customFormat="1" ht="33.200000000000003" customHeight="1">
      <c r="A203" s="96">
        <v>96</v>
      </c>
      <c r="B203" s="96" t="e">
        <f>IF('User Information'!#REF!="", "", 'User Information'!#REF!)</f>
        <v>#REF!</v>
      </c>
      <c r="C203" s="96" t="e">
        <f>IF('User Information'!#REF!="", "", 'User Information'!#REF!)</f>
        <v>#REF!</v>
      </c>
      <c r="D203" s="97"/>
      <c r="E203" s="98" t="e">
        <f>IF('User Information'!#REF!="", "", 'User Information'!#REF!)</f>
        <v>#REF!</v>
      </c>
      <c r="F203" s="96" t="e">
        <f>IF('User Information'!#REF!="", "", 'User Information'!#REF!)</f>
        <v>#REF!</v>
      </c>
      <c r="G203" s="97"/>
      <c r="H203" s="99" t="e">
        <f>IF('User Information'!#REF!="", "", 'User Information'!#REF!)</f>
        <v>#REF!</v>
      </c>
      <c r="I203" s="100"/>
      <c r="J203" s="99" t="e">
        <f>IF('User Information'!#REF!="", "", 'User Information'!#REF!)</f>
        <v>#REF!</v>
      </c>
      <c r="K203" s="100"/>
      <c r="L203" s="101" t="e">
        <f>IF('User Information'!#REF!="", "", 'User Information'!#REF!)</f>
        <v>#REF!</v>
      </c>
      <c r="M203" s="107" t="s">
        <v>204</v>
      </c>
      <c r="N203" s="108" t="s">
        <v>205</v>
      </c>
    </row>
    <row r="204" spans="1:14" s="104" customFormat="1" ht="42" customHeight="1">
      <c r="A204" s="530" t="s">
        <v>206</v>
      </c>
      <c r="B204" s="531"/>
      <c r="C204" s="532"/>
      <c r="D204" s="533"/>
      <c r="E204" s="533"/>
      <c r="F204" s="533"/>
      <c r="G204" s="533"/>
      <c r="H204" s="533"/>
      <c r="I204" s="533"/>
      <c r="J204" s="533"/>
      <c r="K204" s="533"/>
      <c r="L204" s="533"/>
      <c r="M204" s="105"/>
      <c r="N204" s="106"/>
    </row>
    <row r="205" spans="1:14" s="104" customFormat="1" ht="33.200000000000003" customHeight="1">
      <c r="A205" s="96">
        <v>97</v>
      </c>
      <c r="B205" s="96" t="e">
        <f>IF('User Information'!#REF!="", "", 'User Information'!#REF!)</f>
        <v>#REF!</v>
      </c>
      <c r="C205" s="96" t="e">
        <f>IF('User Information'!#REF!="", "", 'User Information'!#REF!)</f>
        <v>#REF!</v>
      </c>
      <c r="D205" s="97"/>
      <c r="E205" s="98" t="e">
        <f>IF('User Information'!#REF!="", "", 'User Information'!#REF!)</f>
        <v>#REF!</v>
      </c>
      <c r="F205" s="96" t="e">
        <f>IF('User Information'!#REF!="", "", 'User Information'!#REF!)</f>
        <v>#REF!</v>
      </c>
      <c r="G205" s="97"/>
      <c r="H205" s="99" t="e">
        <f>IF('User Information'!#REF!="", "", 'User Information'!#REF!)</f>
        <v>#REF!</v>
      </c>
      <c r="I205" s="100"/>
      <c r="J205" s="99" t="e">
        <f>IF('User Information'!#REF!="", "", 'User Information'!#REF!)</f>
        <v>#REF!</v>
      </c>
      <c r="K205" s="100"/>
      <c r="L205" s="101" t="e">
        <f>IF('User Information'!#REF!="", "", 'User Information'!#REF!)</f>
        <v>#REF!</v>
      </c>
      <c r="M205" s="102" t="s">
        <v>204</v>
      </c>
      <c r="N205" s="103" t="s">
        <v>205</v>
      </c>
    </row>
    <row r="206" spans="1:14" s="104" customFormat="1" ht="42" customHeight="1">
      <c r="A206" s="530" t="s">
        <v>206</v>
      </c>
      <c r="B206" s="531"/>
      <c r="C206" s="532"/>
      <c r="D206" s="533"/>
      <c r="E206" s="533"/>
      <c r="F206" s="533"/>
      <c r="G206" s="533"/>
      <c r="H206" s="533"/>
      <c r="I206" s="533"/>
      <c r="J206" s="533"/>
      <c r="K206" s="533"/>
      <c r="L206" s="533"/>
      <c r="M206" s="105"/>
      <c r="N206" s="106"/>
    </row>
    <row r="207" spans="1:14" s="104" customFormat="1" ht="33.200000000000003" customHeight="1">
      <c r="A207" s="96">
        <v>98</v>
      </c>
      <c r="B207" s="96" t="e">
        <f>IF('User Information'!#REF!="", "", 'User Information'!#REF!)</f>
        <v>#REF!</v>
      </c>
      <c r="C207" s="96" t="e">
        <f>IF('User Information'!#REF!="", "", 'User Information'!#REF!)</f>
        <v>#REF!</v>
      </c>
      <c r="D207" s="97"/>
      <c r="E207" s="98" t="e">
        <f>IF('User Information'!#REF!="", "", 'User Information'!#REF!)</f>
        <v>#REF!</v>
      </c>
      <c r="F207" s="96" t="e">
        <f>IF('User Information'!#REF!="", "", 'User Information'!#REF!)</f>
        <v>#REF!</v>
      </c>
      <c r="G207" s="97"/>
      <c r="H207" s="99" t="e">
        <f>IF('User Information'!#REF!="", "", 'User Information'!#REF!)</f>
        <v>#REF!</v>
      </c>
      <c r="I207" s="100"/>
      <c r="J207" s="99" t="e">
        <f>IF('User Information'!#REF!="", "", 'User Information'!#REF!)</f>
        <v>#REF!</v>
      </c>
      <c r="K207" s="100"/>
      <c r="L207" s="101" t="e">
        <f>IF('User Information'!#REF!="", "", 'User Information'!#REF!)</f>
        <v>#REF!</v>
      </c>
      <c r="M207" s="107" t="s">
        <v>204</v>
      </c>
      <c r="N207" s="108" t="s">
        <v>205</v>
      </c>
    </row>
    <row r="208" spans="1:14" s="104" customFormat="1" ht="42" customHeight="1">
      <c r="A208" s="530" t="s">
        <v>206</v>
      </c>
      <c r="B208" s="531"/>
      <c r="C208" s="532"/>
      <c r="D208" s="533"/>
      <c r="E208" s="533"/>
      <c r="F208" s="533"/>
      <c r="G208" s="533"/>
      <c r="H208" s="533"/>
      <c r="I208" s="533"/>
      <c r="J208" s="533"/>
      <c r="K208" s="533"/>
      <c r="L208" s="533"/>
      <c r="M208" s="105"/>
      <c r="N208" s="106"/>
    </row>
    <row r="209" spans="1:14" s="104" customFormat="1" ht="33.200000000000003" customHeight="1">
      <c r="A209" s="96">
        <v>99</v>
      </c>
      <c r="B209" s="96" t="e">
        <f>IF('User Information'!#REF!="", "", 'User Information'!#REF!)</f>
        <v>#REF!</v>
      </c>
      <c r="C209" s="96" t="e">
        <f>IF('User Information'!#REF!="", "", 'User Information'!#REF!)</f>
        <v>#REF!</v>
      </c>
      <c r="D209" s="97"/>
      <c r="E209" s="98" t="e">
        <f>IF('User Information'!#REF!="", "", 'User Information'!#REF!)</f>
        <v>#REF!</v>
      </c>
      <c r="F209" s="96" t="e">
        <f>IF('User Information'!#REF!="", "", 'User Information'!#REF!)</f>
        <v>#REF!</v>
      </c>
      <c r="G209" s="97"/>
      <c r="H209" s="99" t="e">
        <f>IF('User Information'!#REF!="", "", 'User Information'!#REF!)</f>
        <v>#REF!</v>
      </c>
      <c r="I209" s="100"/>
      <c r="J209" s="99" t="e">
        <f>IF('User Information'!#REF!="", "", 'User Information'!#REF!)</f>
        <v>#REF!</v>
      </c>
      <c r="K209" s="100"/>
      <c r="L209" s="101" t="e">
        <f>IF('User Information'!#REF!="", "", 'User Information'!#REF!)</f>
        <v>#REF!</v>
      </c>
      <c r="M209" s="102" t="s">
        <v>204</v>
      </c>
      <c r="N209" s="103" t="s">
        <v>205</v>
      </c>
    </row>
    <row r="210" spans="1:14" s="104" customFormat="1" ht="42" customHeight="1">
      <c r="A210" s="530" t="s">
        <v>206</v>
      </c>
      <c r="B210" s="531"/>
      <c r="C210" s="532"/>
      <c r="D210" s="533"/>
      <c r="E210" s="533"/>
      <c r="F210" s="533"/>
      <c r="G210" s="533"/>
      <c r="H210" s="533"/>
      <c r="I210" s="533"/>
      <c r="J210" s="533"/>
      <c r="K210" s="533"/>
      <c r="L210" s="533"/>
      <c r="M210" s="105"/>
      <c r="N210" s="106"/>
    </row>
    <row r="211" spans="1:14" s="104" customFormat="1" ht="33.200000000000003" customHeight="1">
      <c r="A211" s="96">
        <v>100</v>
      </c>
      <c r="B211" s="96" t="e">
        <f>IF('User Information'!#REF!="", "", 'User Information'!#REF!)</f>
        <v>#REF!</v>
      </c>
      <c r="C211" s="96" t="e">
        <f>IF('User Information'!#REF!="", "", 'User Information'!#REF!)</f>
        <v>#REF!</v>
      </c>
      <c r="D211" s="97"/>
      <c r="E211" s="98" t="e">
        <f>IF('User Information'!#REF!="", "", 'User Information'!#REF!)</f>
        <v>#REF!</v>
      </c>
      <c r="F211" s="96" t="e">
        <f>IF('User Information'!#REF!="", "", 'User Information'!#REF!)</f>
        <v>#REF!</v>
      </c>
      <c r="G211" s="97"/>
      <c r="H211" s="99" t="e">
        <f>IF('User Information'!#REF!="", "", 'User Information'!#REF!)</f>
        <v>#REF!</v>
      </c>
      <c r="I211" s="100"/>
      <c r="J211" s="99" t="e">
        <f>IF('User Information'!#REF!="", "", 'User Information'!#REF!)</f>
        <v>#REF!</v>
      </c>
      <c r="K211" s="100"/>
      <c r="L211" s="101" t="e">
        <f>IF('User Information'!#REF!="", "", 'User Information'!#REF!)</f>
        <v>#REF!</v>
      </c>
      <c r="M211" s="107" t="s">
        <v>204</v>
      </c>
      <c r="N211" s="108" t="s">
        <v>205</v>
      </c>
    </row>
    <row r="212" spans="1:14" s="104" customFormat="1" ht="42" customHeight="1">
      <c r="A212" s="530" t="s">
        <v>206</v>
      </c>
      <c r="B212" s="531"/>
      <c r="C212" s="532"/>
      <c r="D212" s="533"/>
      <c r="E212" s="533"/>
      <c r="F212" s="533"/>
      <c r="G212" s="533"/>
      <c r="H212" s="533"/>
      <c r="I212" s="533"/>
      <c r="J212" s="533"/>
      <c r="K212" s="533"/>
      <c r="L212" s="533"/>
      <c r="M212" s="105"/>
      <c r="N212" s="106"/>
    </row>
    <row r="213" spans="1:14" s="104" customFormat="1" ht="33.200000000000003" customHeight="1">
      <c r="A213" s="96">
        <v>101</v>
      </c>
      <c r="B213" s="96" t="e">
        <f>IF('User Information'!#REF!="", "", 'User Information'!#REF!)</f>
        <v>#REF!</v>
      </c>
      <c r="C213" s="96" t="e">
        <f>IF('User Information'!#REF!="", "", 'User Information'!#REF!)</f>
        <v>#REF!</v>
      </c>
      <c r="D213" s="97"/>
      <c r="E213" s="98" t="e">
        <f>IF('User Information'!#REF!="", "", 'User Information'!#REF!)</f>
        <v>#REF!</v>
      </c>
      <c r="F213" s="96" t="e">
        <f>IF('User Information'!#REF!="", "", 'User Information'!#REF!)</f>
        <v>#REF!</v>
      </c>
      <c r="G213" s="97"/>
      <c r="H213" s="99" t="e">
        <f>IF('User Information'!#REF!="", "", 'User Information'!#REF!)</f>
        <v>#REF!</v>
      </c>
      <c r="I213" s="100"/>
      <c r="J213" s="99" t="e">
        <f>IF('User Information'!#REF!="", "", 'User Information'!#REF!)</f>
        <v>#REF!</v>
      </c>
      <c r="K213" s="100"/>
      <c r="L213" s="101" t="e">
        <f>IF('User Information'!#REF!="", "", 'User Information'!#REF!)</f>
        <v>#REF!</v>
      </c>
      <c r="M213" s="102" t="s">
        <v>204</v>
      </c>
      <c r="N213" s="103" t="s">
        <v>205</v>
      </c>
    </row>
    <row r="214" spans="1:14" s="104" customFormat="1" ht="42" customHeight="1">
      <c r="A214" s="530" t="s">
        <v>206</v>
      </c>
      <c r="B214" s="531"/>
      <c r="C214" s="532"/>
      <c r="D214" s="533"/>
      <c r="E214" s="533"/>
      <c r="F214" s="533"/>
      <c r="G214" s="533"/>
      <c r="H214" s="533"/>
      <c r="I214" s="533"/>
      <c r="J214" s="533"/>
      <c r="K214" s="533"/>
      <c r="L214" s="533"/>
      <c r="M214" s="105"/>
      <c r="N214" s="106"/>
    </row>
    <row r="215" spans="1:14" s="104" customFormat="1" ht="33.200000000000003" customHeight="1">
      <c r="A215" s="96">
        <v>102</v>
      </c>
      <c r="B215" s="96" t="e">
        <f>IF('User Information'!#REF!="", "", 'User Information'!#REF!)</f>
        <v>#REF!</v>
      </c>
      <c r="C215" s="96" t="e">
        <f>IF('User Information'!#REF!="", "", 'User Information'!#REF!)</f>
        <v>#REF!</v>
      </c>
      <c r="D215" s="97"/>
      <c r="E215" s="98" t="e">
        <f>IF('User Information'!#REF!="", "", 'User Information'!#REF!)</f>
        <v>#REF!</v>
      </c>
      <c r="F215" s="96" t="e">
        <f>IF('User Information'!#REF!="", "", 'User Information'!#REF!)</f>
        <v>#REF!</v>
      </c>
      <c r="G215" s="97"/>
      <c r="H215" s="99" t="e">
        <f>IF('User Information'!#REF!="", "", 'User Information'!#REF!)</f>
        <v>#REF!</v>
      </c>
      <c r="I215" s="100"/>
      <c r="J215" s="99" t="e">
        <f>IF('User Information'!#REF!="", "", 'User Information'!#REF!)</f>
        <v>#REF!</v>
      </c>
      <c r="K215" s="100"/>
      <c r="L215" s="101" t="e">
        <f>IF('User Information'!#REF!="", "", 'User Information'!#REF!)</f>
        <v>#REF!</v>
      </c>
      <c r="M215" s="107" t="s">
        <v>204</v>
      </c>
      <c r="N215" s="108" t="s">
        <v>205</v>
      </c>
    </row>
    <row r="216" spans="1:14" s="104" customFormat="1" ht="42" customHeight="1">
      <c r="A216" s="530" t="s">
        <v>206</v>
      </c>
      <c r="B216" s="531"/>
      <c r="C216" s="532"/>
      <c r="D216" s="533"/>
      <c r="E216" s="533"/>
      <c r="F216" s="533"/>
      <c r="G216" s="533"/>
      <c r="H216" s="533"/>
      <c r="I216" s="533"/>
      <c r="J216" s="533"/>
      <c r="K216" s="533"/>
      <c r="L216" s="533"/>
      <c r="M216" s="105"/>
      <c r="N216" s="106"/>
    </row>
    <row r="217" spans="1:14" s="104" customFormat="1" ht="33.200000000000003" customHeight="1">
      <c r="A217" s="96">
        <v>103</v>
      </c>
      <c r="B217" s="96" t="e">
        <f>IF('User Information'!#REF!="", "", 'User Information'!#REF!)</f>
        <v>#REF!</v>
      </c>
      <c r="C217" s="96" t="e">
        <f>IF('User Information'!#REF!="", "", 'User Information'!#REF!)</f>
        <v>#REF!</v>
      </c>
      <c r="D217" s="97"/>
      <c r="E217" s="98" t="e">
        <f>IF('User Information'!#REF!="", "", 'User Information'!#REF!)</f>
        <v>#REF!</v>
      </c>
      <c r="F217" s="96" t="e">
        <f>IF('User Information'!#REF!="", "", 'User Information'!#REF!)</f>
        <v>#REF!</v>
      </c>
      <c r="G217" s="97"/>
      <c r="H217" s="99" t="e">
        <f>IF('User Information'!#REF!="", "", 'User Information'!#REF!)</f>
        <v>#REF!</v>
      </c>
      <c r="I217" s="100"/>
      <c r="J217" s="99" t="e">
        <f>IF('User Information'!#REF!="", "", 'User Information'!#REF!)</f>
        <v>#REF!</v>
      </c>
      <c r="K217" s="100"/>
      <c r="L217" s="101" t="e">
        <f>IF('User Information'!#REF!="", "", 'User Information'!#REF!)</f>
        <v>#REF!</v>
      </c>
      <c r="M217" s="102" t="s">
        <v>204</v>
      </c>
      <c r="N217" s="103" t="s">
        <v>205</v>
      </c>
    </row>
    <row r="218" spans="1:14" s="104" customFormat="1" ht="42" customHeight="1">
      <c r="A218" s="530" t="s">
        <v>206</v>
      </c>
      <c r="B218" s="531"/>
      <c r="C218" s="532"/>
      <c r="D218" s="533"/>
      <c r="E218" s="533"/>
      <c r="F218" s="533"/>
      <c r="G218" s="533"/>
      <c r="H218" s="533"/>
      <c r="I218" s="533"/>
      <c r="J218" s="533"/>
      <c r="K218" s="533"/>
      <c r="L218" s="533"/>
      <c r="M218" s="105"/>
      <c r="N218" s="106"/>
    </row>
    <row r="219" spans="1:14" s="104" customFormat="1" ht="33.200000000000003" customHeight="1">
      <c r="A219" s="96">
        <v>104</v>
      </c>
      <c r="B219" s="96" t="e">
        <f>IF('User Information'!#REF!="", "", 'User Information'!#REF!)</f>
        <v>#REF!</v>
      </c>
      <c r="C219" s="96" t="e">
        <f>IF('User Information'!#REF!="", "", 'User Information'!#REF!)</f>
        <v>#REF!</v>
      </c>
      <c r="D219" s="97"/>
      <c r="E219" s="98" t="e">
        <f>IF('User Information'!#REF!="", "", 'User Information'!#REF!)</f>
        <v>#REF!</v>
      </c>
      <c r="F219" s="96" t="e">
        <f>IF('User Information'!#REF!="", "", 'User Information'!#REF!)</f>
        <v>#REF!</v>
      </c>
      <c r="G219" s="97"/>
      <c r="H219" s="99" t="e">
        <f>IF('User Information'!#REF!="", "", 'User Information'!#REF!)</f>
        <v>#REF!</v>
      </c>
      <c r="I219" s="100"/>
      <c r="J219" s="99" t="e">
        <f>IF('User Information'!#REF!="", "", 'User Information'!#REF!)</f>
        <v>#REF!</v>
      </c>
      <c r="K219" s="100"/>
      <c r="L219" s="101" t="e">
        <f>IF('User Information'!#REF!="", "", 'User Information'!#REF!)</f>
        <v>#REF!</v>
      </c>
      <c r="M219" s="107" t="s">
        <v>204</v>
      </c>
      <c r="N219" s="108" t="s">
        <v>205</v>
      </c>
    </row>
    <row r="220" spans="1:14" s="104" customFormat="1" ht="42" customHeight="1">
      <c r="A220" s="530" t="s">
        <v>206</v>
      </c>
      <c r="B220" s="531"/>
      <c r="C220" s="532"/>
      <c r="D220" s="533"/>
      <c r="E220" s="533"/>
      <c r="F220" s="533"/>
      <c r="G220" s="533"/>
      <c r="H220" s="533"/>
      <c r="I220" s="533"/>
      <c r="J220" s="533"/>
      <c r="K220" s="533"/>
      <c r="L220" s="533"/>
      <c r="M220" s="105"/>
      <c r="N220" s="106"/>
    </row>
    <row r="221" spans="1:14" s="104" customFormat="1" ht="33.200000000000003" customHeight="1">
      <c r="A221" s="96">
        <v>105</v>
      </c>
      <c r="B221" s="96" t="e">
        <f>IF('User Information'!#REF!="", "", 'User Information'!#REF!)</f>
        <v>#REF!</v>
      </c>
      <c r="C221" s="96" t="e">
        <f>IF('User Information'!#REF!="", "", 'User Information'!#REF!)</f>
        <v>#REF!</v>
      </c>
      <c r="D221" s="97"/>
      <c r="E221" s="98" t="e">
        <f>IF('User Information'!#REF!="", "", 'User Information'!#REF!)</f>
        <v>#REF!</v>
      </c>
      <c r="F221" s="96" t="e">
        <f>IF('User Information'!#REF!="", "", 'User Information'!#REF!)</f>
        <v>#REF!</v>
      </c>
      <c r="G221" s="97"/>
      <c r="H221" s="99" t="e">
        <f>IF('User Information'!#REF!="", "", 'User Information'!#REF!)</f>
        <v>#REF!</v>
      </c>
      <c r="I221" s="100"/>
      <c r="J221" s="99" t="e">
        <f>IF('User Information'!#REF!="", "", 'User Information'!#REF!)</f>
        <v>#REF!</v>
      </c>
      <c r="K221" s="100"/>
      <c r="L221" s="101" t="e">
        <f>IF('User Information'!#REF!="", "", 'User Information'!#REF!)</f>
        <v>#REF!</v>
      </c>
      <c r="M221" s="102" t="s">
        <v>204</v>
      </c>
      <c r="N221" s="103" t="s">
        <v>205</v>
      </c>
    </row>
    <row r="222" spans="1:14" s="104" customFormat="1" ht="42" customHeight="1">
      <c r="A222" s="530" t="s">
        <v>206</v>
      </c>
      <c r="B222" s="531"/>
      <c r="C222" s="532"/>
      <c r="D222" s="533"/>
      <c r="E222" s="533"/>
      <c r="F222" s="533"/>
      <c r="G222" s="533"/>
      <c r="H222" s="533"/>
      <c r="I222" s="533"/>
      <c r="J222" s="533"/>
      <c r="K222" s="533"/>
      <c r="L222" s="533"/>
      <c r="M222" s="105"/>
      <c r="N222" s="106"/>
    </row>
    <row r="223" spans="1:14" s="104" customFormat="1" ht="33.200000000000003" customHeight="1">
      <c r="A223" s="96">
        <v>106</v>
      </c>
      <c r="B223" s="96" t="e">
        <f>IF('User Information'!#REF!="", "", 'User Information'!#REF!)</f>
        <v>#REF!</v>
      </c>
      <c r="C223" s="96" t="e">
        <f>IF('User Information'!#REF!="", "", 'User Information'!#REF!)</f>
        <v>#REF!</v>
      </c>
      <c r="D223" s="97"/>
      <c r="E223" s="98" t="e">
        <f>IF('User Information'!#REF!="", "", 'User Information'!#REF!)</f>
        <v>#REF!</v>
      </c>
      <c r="F223" s="96" t="e">
        <f>IF('User Information'!#REF!="", "", 'User Information'!#REF!)</f>
        <v>#REF!</v>
      </c>
      <c r="G223" s="97"/>
      <c r="H223" s="99" t="e">
        <f>IF('User Information'!#REF!="", "", 'User Information'!#REF!)</f>
        <v>#REF!</v>
      </c>
      <c r="I223" s="100"/>
      <c r="J223" s="99" t="e">
        <f>IF('User Information'!#REF!="", "", 'User Information'!#REF!)</f>
        <v>#REF!</v>
      </c>
      <c r="K223" s="100"/>
      <c r="L223" s="101" t="e">
        <f>IF('User Information'!#REF!="", "", 'User Information'!#REF!)</f>
        <v>#REF!</v>
      </c>
      <c r="M223" s="107" t="s">
        <v>204</v>
      </c>
      <c r="N223" s="108" t="s">
        <v>205</v>
      </c>
    </row>
    <row r="224" spans="1:14" s="104" customFormat="1" ht="42" customHeight="1">
      <c r="A224" s="530" t="s">
        <v>206</v>
      </c>
      <c r="B224" s="531"/>
      <c r="C224" s="532"/>
      <c r="D224" s="533"/>
      <c r="E224" s="533"/>
      <c r="F224" s="533"/>
      <c r="G224" s="533"/>
      <c r="H224" s="533"/>
      <c r="I224" s="533"/>
      <c r="J224" s="533"/>
      <c r="K224" s="533"/>
      <c r="L224" s="533"/>
      <c r="M224" s="105"/>
      <c r="N224" s="106"/>
    </row>
    <row r="225" spans="1:14" s="104" customFormat="1" ht="33.200000000000003" customHeight="1">
      <c r="A225" s="96">
        <v>107</v>
      </c>
      <c r="B225" s="96" t="e">
        <f>IF('User Information'!#REF!="", "", 'User Information'!#REF!)</f>
        <v>#REF!</v>
      </c>
      <c r="C225" s="96" t="e">
        <f>IF('User Information'!#REF!="", "", 'User Information'!#REF!)</f>
        <v>#REF!</v>
      </c>
      <c r="D225" s="97"/>
      <c r="E225" s="98" t="e">
        <f>IF('User Information'!#REF!="", "", 'User Information'!#REF!)</f>
        <v>#REF!</v>
      </c>
      <c r="F225" s="96" t="e">
        <f>IF('User Information'!#REF!="", "", 'User Information'!#REF!)</f>
        <v>#REF!</v>
      </c>
      <c r="G225" s="97"/>
      <c r="H225" s="99" t="e">
        <f>IF('User Information'!#REF!="", "", 'User Information'!#REF!)</f>
        <v>#REF!</v>
      </c>
      <c r="I225" s="100"/>
      <c r="J225" s="99" t="e">
        <f>IF('User Information'!#REF!="", "", 'User Information'!#REF!)</f>
        <v>#REF!</v>
      </c>
      <c r="K225" s="100"/>
      <c r="L225" s="101" t="e">
        <f>IF('User Information'!#REF!="", "", 'User Information'!#REF!)</f>
        <v>#REF!</v>
      </c>
      <c r="M225" s="102" t="s">
        <v>204</v>
      </c>
      <c r="N225" s="103" t="s">
        <v>205</v>
      </c>
    </row>
    <row r="226" spans="1:14" s="104" customFormat="1" ht="42" customHeight="1">
      <c r="A226" s="530" t="s">
        <v>206</v>
      </c>
      <c r="B226" s="531"/>
      <c r="C226" s="532"/>
      <c r="D226" s="533"/>
      <c r="E226" s="533"/>
      <c r="F226" s="533"/>
      <c r="G226" s="533"/>
      <c r="H226" s="533"/>
      <c r="I226" s="533"/>
      <c r="J226" s="533"/>
      <c r="K226" s="533"/>
      <c r="L226" s="533"/>
      <c r="M226" s="105"/>
      <c r="N226" s="106"/>
    </row>
    <row r="227" spans="1:14" s="104" customFormat="1" ht="33.200000000000003" customHeight="1">
      <c r="A227" s="96">
        <v>108</v>
      </c>
      <c r="B227" s="96" t="e">
        <f>IF('User Information'!#REF!="", "", 'User Information'!#REF!)</f>
        <v>#REF!</v>
      </c>
      <c r="C227" s="96" t="e">
        <f>IF('User Information'!#REF!="", "", 'User Information'!#REF!)</f>
        <v>#REF!</v>
      </c>
      <c r="D227" s="97"/>
      <c r="E227" s="98" t="e">
        <f>IF('User Information'!#REF!="", "", 'User Information'!#REF!)</f>
        <v>#REF!</v>
      </c>
      <c r="F227" s="96" t="e">
        <f>IF('User Information'!#REF!="", "", 'User Information'!#REF!)</f>
        <v>#REF!</v>
      </c>
      <c r="G227" s="97"/>
      <c r="H227" s="99" t="e">
        <f>IF('User Information'!#REF!="", "", 'User Information'!#REF!)</f>
        <v>#REF!</v>
      </c>
      <c r="I227" s="100"/>
      <c r="J227" s="99" t="e">
        <f>IF('User Information'!#REF!="", "", 'User Information'!#REF!)</f>
        <v>#REF!</v>
      </c>
      <c r="K227" s="100"/>
      <c r="L227" s="101" t="e">
        <f>IF('User Information'!#REF!="", "", 'User Information'!#REF!)</f>
        <v>#REF!</v>
      </c>
      <c r="M227" s="107" t="s">
        <v>204</v>
      </c>
      <c r="N227" s="108" t="s">
        <v>205</v>
      </c>
    </row>
    <row r="228" spans="1:14" s="104" customFormat="1" ht="42" customHeight="1">
      <c r="A228" s="530" t="s">
        <v>206</v>
      </c>
      <c r="B228" s="531"/>
      <c r="C228" s="532"/>
      <c r="D228" s="533"/>
      <c r="E228" s="533"/>
      <c r="F228" s="533"/>
      <c r="G228" s="533"/>
      <c r="H228" s="533"/>
      <c r="I228" s="533"/>
      <c r="J228" s="533"/>
      <c r="K228" s="533"/>
      <c r="L228" s="533"/>
      <c r="M228" s="105"/>
      <c r="N228" s="106"/>
    </row>
    <row r="229" spans="1:14" s="104" customFormat="1" ht="33.200000000000003" customHeight="1">
      <c r="A229" s="96">
        <v>109</v>
      </c>
      <c r="B229" s="96" t="e">
        <f>IF('User Information'!#REF!="", "", 'User Information'!#REF!)</f>
        <v>#REF!</v>
      </c>
      <c r="C229" s="96" t="e">
        <f>IF('User Information'!#REF!="", "", 'User Information'!#REF!)</f>
        <v>#REF!</v>
      </c>
      <c r="D229" s="97"/>
      <c r="E229" s="98" t="e">
        <f>IF('User Information'!#REF!="", "", 'User Information'!#REF!)</f>
        <v>#REF!</v>
      </c>
      <c r="F229" s="96" t="e">
        <f>IF('User Information'!#REF!="", "", 'User Information'!#REF!)</f>
        <v>#REF!</v>
      </c>
      <c r="G229" s="97"/>
      <c r="H229" s="99" t="e">
        <f>IF('User Information'!#REF!="", "", 'User Information'!#REF!)</f>
        <v>#REF!</v>
      </c>
      <c r="I229" s="100"/>
      <c r="J229" s="99" t="e">
        <f>IF('User Information'!#REF!="", "", 'User Information'!#REF!)</f>
        <v>#REF!</v>
      </c>
      <c r="K229" s="100"/>
      <c r="L229" s="101" t="e">
        <f>IF('User Information'!#REF!="", "", 'User Information'!#REF!)</f>
        <v>#REF!</v>
      </c>
      <c r="M229" s="102" t="s">
        <v>204</v>
      </c>
      <c r="N229" s="103" t="s">
        <v>205</v>
      </c>
    </row>
    <row r="230" spans="1:14" s="104" customFormat="1" ht="42" customHeight="1">
      <c r="A230" s="530" t="s">
        <v>206</v>
      </c>
      <c r="B230" s="531"/>
      <c r="C230" s="532"/>
      <c r="D230" s="533"/>
      <c r="E230" s="533"/>
      <c r="F230" s="533"/>
      <c r="G230" s="533"/>
      <c r="H230" s="533"/>
      <c r="I230" s="533"/>
      <c r="J230" s="533"/>
      <c r="K230" s="533"/>
      <c r="L230" s="533"/>
      <c r="M230" s="105"/>
      <c r="N230" s="106"/>
    </row>
    <row r="231" spans="1:14" s="104" customFormat="1" ht="33.200000000000003" customHeight="1">
      <c r="A231" s="96">
        <v>110</v>
      </c>
      <c r="B231" s="96" t="e">
        <f>IF('User Information'!#REF!="", "", 'User Information'!#REF!)</f>
        <v>#REF!</v>
      </c>
      <c r="C231" s="96" t="e">
        <f>IF('User Information'!#REF!="", "", 'User Information'!#REF!)</f>
        <v>#REF!</v>
      </c>
      <c r="D231" s="97"/>
      <c r="E231" s="98" t="e">
        <f>IF('User Information'!#REF!="", "", 'User Information'!#REF!)</f>
        <v>#REF!</v>
      </c>
      <c r="F231" s="96" t="e">
        <f>IF('User Information'!#REF!="", "", 'User Information'!#REF!)</f>
        <v>#REF!</v>
      </c>
      <c r="G231" s="97"/>
      <c r="H231" s="99" t="e">
        <f>IF('User Information'!#REF!="", "", 'User Information'!#REF!)</f>
        <v>#REF!</v>
      </c>
      <c r="I231" s="100"/>
      <c r="J231" s="99" t="e">
        <f>IF('User Information'!#REF!="", "", 'User Information'!#REF!)</f>
        <v>#REF!</v>
      </c>
      <c r="K231" s="100"/>
      <c r="L231" s="101" t="e">
        <f>IF('User Information'!#REF!="", "", 'User Information'!#REF!)</f>
        <v>#REF!</v>
      </c>
      <c r="M231" s="107" t="s">
        <v>204</v>
      </c>
      <c r="N231" s="108" t="s">
        <v>205</v>
      </c>
    </row>
    <row r="232" spans="1:14" s="104" customFormat="1" ht="42" customHeight="1">
      <c r="A232" s="530" t="s">
        <v>206</v>
      </c>
      <c r="B232" s="531"/>
      <c r="C232" s="532"/>
      <c r="D232" s="533"/>
      <c r="E232" s="533"/>
      <c r="F232" s="533"/>
      <c r="G232" s="533"/>
      <c r="H232" s="533"/>
      <c r="I232" s="533"/>
      <c r="J232" s="533"/>
      <c r="K232" s="533"/>
      <c r="L232" s="533"/>
      <c r="M232" s="105"/>
      <c r="N232" s="106"/>
    </row>
    <row r="233" spans="1:14" s="104" customFormat="1" ht="33.200000000000003" customHeight="1">
      <c r="A233" s="96">
        <v>111</v>
      </c>
      <c r="B233" s="96" t="e">
        <f>IF('User Information'!#REF!="", "", 'User Information'!#REF!)</f>
        <v>#REF!</v>
      </c>
      <c r="C233" s="96" t="e">
        <f>IF('User Information'!#REF!="", "", 'User Information'!#REF!)</f>
        <v>#REF!</v>
      </c>
      <c r="D233" s="97"/>
      <c r="E233" s="98" t="e">
        <f>IF('User Information'!#REF!="", "", 'User Information'!#REF!)</f>
        <v>#REF!</v>
      </c>
      <c r="F233" s="96" t="e">
        <f>IF('User Information'!#REF!="", "", 'User Information'!#REF!)</f>
        <v>#REF!</v>
      </c>
      <c r="G233" s="97"/>
      <c r="H233" s="99" t="e">
        <f>IF('User Information'!#REF!="", "", 'User Information'!#REF!)</f>
        <v>#REF!</v>
      </c>
      <c r="I233" s="100"/>
      <c r="J233" s="99" t="e">
        <f>IF('User Information'!#REF!="", "", 'User Information'!#REF!)</f>
        <v>#REF!</v>
      </c>
      <c r="K233" s="100"/>
      <c r="L233" s="101" t="e">
        <f>IF('User Information'!#REF!="", "", 'User Information'!#REF!)</f>
        <v>#REF!</v>
      </c>
      <c r="M233" s="102" t="s">
        <v>204</v>
      </c>
      <c r="N233" s="103" t="s">
        <v>205</v>
      </c>
    </row>
    <row r="234" spans="1:14" s="104" customFormat="1" ht="42" customHeight="1">
      <c r="A234" s="530" t="s">
        <v>206</v>
      </c>
      <c r="B234" s="531"/>
      <c r="C234" s="532"/>
      <c r="D234" s="533"/>
      <c r="E234" s="533"/>
      <c r="F234" s="533"/>
      <c r="G234" s="533"/>
      <c r="H234" s="533"/>
      <c r="I234" s="533"/>
      <c r="J234" s="533"/>
      <c r="K234" s="533"/>
      <c r="L234" s="533"/>
      <c r="M234" s="105"/>
      <c r="N234" s="106"/>
    </row>
    <row r="235" spans="1:14" s="104" customFormat="1" ht="33.200000000000003" customHeight="1">
      <c r="A235" s="96">
        <v>112</v>
      </c>
      <c r="B235" s="96" t="e">
        <f>IF('User Information'!#REF!="", "", 'User Information'!#REF!)</f>
        <v>#REF!</v>
      </c>
      <c r="C235" s="96" t="e">
        <f>IF('User Information'!#REF!="", "", 'User Information'!#REF!)</f>
        <v>#REF!</v>
      </c>
      <c r="D235" s="97"/>
      <c r="E235" s="98" t="e">
        <f>IF('User Information'!#REF!="", "", 'User Information'!#REF!)</f>
        <v>#REF!</v>
      </c>
      <c r="F235" s="96" t="e">
        <f>IF('User Information'!#REF!="", "", 'User Information'!#REF!)</f>
        <v>#REF!</v>
      </c>
      <c r="G235" s="97"/>
      <c r="H235" s="99" t="e">
        <f>IF('User Information'!#REF!="", "", 'User Information'!#REF!)</f>
        <v>#REF!</v>
      </c>
      <c r="I235" s="100"/>
      <c r="J235" s="99" t="e">
        <f>IF('User Information'!#REF!="", "", 'User Information'!#REF!)</f>
        <v>#REF!</v>
      </c>
      <c r="K235" s="100"/>
      <c r="L235" s="101" t="e">
        <f>IF('User Information'!#REF!="", "", 'User Information'!#REF!)</f>
        <v>#REF!</v>
      </c>
      <c r="M235" s="107" t="s">
        <v>204</v>
      </c>
      <c r="N235" s="108" t="s">
        <v>205</v>
      </c>
    </row>
    <row r="236" spans="1:14" s="104" customFormat="1" ht="42" customHeight="1">
      <c r="A236" s="530" t="s">
        <v>206</v>
      </c>
      <c r="B236" s="531"/>
      <c r="C236" s="532"/>
      <c r="D236" s="533"/>
      <c r="E236" s="533"/>
      <c r="F236" s="533"/>
      <c r="G236" s="533"/>
      <c r="H236" s="533"/>
      <c r="I236" s="533"/>
      <c r="J236" s="533"/>
      <c r="K236" s="533"/>
      <c r="L236" s="533"/>
      <c r="M236" s="105"/>
      <c r="N236" s="106"/>
    </row>
    <row r="237" spans="1:14" s="104" customFormat="1" ht="33.200000000000003" customHeight="1">
      <c r="A237" s="96">
        <v>113</v>
      </c>
      <c r="B237" s="96" t="e">
        <f>IF('User Information'!#REF!="", "", 'User Information'!#REF!)</f>
        <v>#REF!</v>
      </c>
      <c r="C237" s="96" t="e">
        <f>IF('User Information'!#REF!="", "", 'User Information'!#REF!)</f>
        <v>#REF!</v>
      </c>
      <c r="D237" s="97"/>
      <c r="E237" s="98" t="e">
        <f>IF('User Information'!#REF!="", "", 'User Information'!#REF!)</f>
        <v>#REF!</v>
      </c>
      <c r="F237" s="96" t="e">
        <f>IF('User Information'!#REF!="", "", 'User Information'!#REF!)</f>
        <v>#REF!</v>
      </c>
      <c r="G237" s="97"/>
      <c r="H237" s="99" t="e">
        <f>IF('User Information'!#REF!="", "", 'User Information'!#REF!)</f>
        <v>#REF!</v>
      </c>
      <c r="I237" s="100"/>
      <c r="J237" s="99" t="e">
        <f>IF('User Information'!#REF!="", "", 'User Information'!#REF!)</f>
        <v>#REF!</v>
      </c>
      <c r="K237" s="100"/>
      <c r="L237" s="101" t="e">
        <f>IF('User Information'!#REF!="", "", 'User Information'!#REF!)</f>
        <v>#REF!</v>
      </c>
      <c r="M237" s="102" t="s">
        <v>204</v>
      </c>
      <c r="N237" s="103" t="s">
        <v>205</v>
      </c>
    </row>
    <row r="238" spans="1:14" s="104" customFormat="1" ht="42" customHeight="1">
      <c r="A238" s="530" t="s">
        <v>206</v>
      </c>
      <c r="B238" s="531"/>
      <c r="C238" s="532"/>
      <c r="D238" s="533"/>
      <c r="E238" s="533"/>
      <c r="F238" s="533"/>
      <c r="G238" s="533"/>
      <c r="H238" s="533"/>
      <c r="I238" s="533"/>
      <c r="J238" s="533"/>
      <c r="K238" s="533"/>
      <c r="L238" s="533"/>
      <c r="M238" s="105"/>
      <c r="N238" s="106"/>
    </row>
    <row r="239" spans="1:14" s="104" customFormat="1" ht="33.200000000000003" customHeight="1">
      <c r="A239" s="96">
        <v>114</v>
      </c>
      <c r="B239" s="96" t="e">
        <f>IF('User Information'!#REF!="", "", 'User Information'!#REF!)</f>
        <v>#REF!</v>
      </c>
      <c r="C239" s="96" t="e">
        <f>IF('User Information'!#REF!="", "", 'User Information'!#REF!)</f>
        <v>#REF!</v>
      </c>
      <c r="D239" s="97"/>
      <c r="E239" s="98" t="e">
        <f>IF('User Information'!#REF!="", "", 'User Information'!#REF!)</f>
        <v>#REF!</v>
      </c>
      <c r="F239" s="96" t="e">
        <f>IF('User Information'!#REF!="", "", 'User Information'!#REF!)</f>
        <v>#REF!</v>
      </c>
      <c r="G239" s="97"/>
      <c r="H239" s="99" t="e">
        <f>IF('User Information'!#REF!="", "", 'User Information'!#REF!)</f>
        <v>#REF!</v>
      </c>
      <c r="I239" s="100"/>
      <c r="J239" s="99" t="e">
        <f>IF('User Information'!#REF!="", "", 'User Information'!#REF!)</f>
        <v>#REF!</v>
      </c>
      <c r="K239" s="100"/>
      <c r="L239" s="101" t="e">
        <f>IF('User Information'!#REF!="", "", 'User Information'!#REF!)</f>
        <v>#REF!</v>
      </c>
      <c r="M239" s="107" t="s">
        <v>204</v>
      </c>
      <c r="N239" s="108" t="s">
        <v>205</v>
      </c>
    </row>
    <row r="240" spans="1:14" s="104" customFormat="1" ht="42" customHeight="1">
      <c r="A240" s="530" t="s">
        <v>206</v>
      </c>
      <c r="B240" s="531"/>
      <c r="C240" s="532"/>
      <c r="D240" s="533"/>
      <c r="E240" s="533"/>
      <c r="F240" s="533"/>
      <c r="G240" s="533"/>
      <c r="H240" s="533"/>
      <c r="I240" s="533"/>
      <c r="J240" s="533"/>
      <c r="K240" s="533"/>
      <c r="L240" s="533"/>
      <c r="M240" s="105"/>
      <c r="N240" s="106"/>
    </row>
    <row r="241" spans="1:14" s="104" customFormat="1" ht="33.200000000000003" customHeight="1">
      <c r="A241" s="96">
        <v>115</v>
      </c>
      <c r="B241" s="96" t="e">
        <f>IF('User Information'!#REF!="", "", 'User Information'!#REF!)</f>
        <v>#REF!</v>
      </c>
      <c r="C241" s="96" t="e">
        <f>IF('User Information'!#REF!="", "", 'User Information'!#REF!)</f>
        <v>#REF!</v>
      </c>
      <c r="D241" s="97"/>
      <c r="E241" s="98" t="e">
        <f>IF('User Information'!#REF!="", "", 'User Information'!#REF!)</f>
        <v>#REF!</v>
      </c>
      <c r="F241" s="96" t="e">
        <f>IF('User Information'!#REF!="", "", 'User Information'!#REF!)</f>
        <v>#REF!</v>
      </c>
      <c r="G241" s="97"/>
      <c r="H241" s="99" t="e">
        <f>IF('User Information'!#REF!="", "", 'User Information'!#REF!)</f>
        <v>#REF!</v>
      </c>
      <c r="I241" s="100"/>
      <c r="J241" s="99" t="e">
        <f>IF('User Information'!#REF!="", "", 'User Information'!#REF!)</f>
        <v>#REF!</v>
      </c>
      <c r="K241" s="100"/>
      <c r="L241" s="101" t="e">
        <f>IF('User Information'!#REF!="", "", 'User Information'!#REF!)</f>
        <v>#REF!</v>
      </c>
      <c r="M241" s="102" t="s">
        <v>204</v>
      </c>
      <c r="N241" s="103" t="s">
        <v>205</v>
      </c>
    </row>
    <row r="242" spans="1:14" s="104" customFormat="1" ht="42" customHeight="1">
      <c r="A242" s="530" t="s">
        <v>206</v>
      </c>
      <c r="B242" s="531"/>
      <c r="C242" s="532"/>
      <c r="D242" s="533"/>
      <c r="E242" s="533"/>
      <c r="F242" s="533"/>
      <c r="G242" s="533"/>
      <c r="H242" s="533"/>
      <c r="I242" s="533"/>
      <c r="J242" s="533"/>
      <c r="K242" s="533"/>
      <c r="L242" s="533"/>
      <c r="M242" s="105"/>
      <c r="N242" s="106"/>
    </row>
    <row r="243" spans="1:14" s="104" customFormat="1" ht="33.200000000000003" customHeight="1">
      <c r="A243" s="96">
        <v>116</v>
      </c>
      <c r="B243" s="96" t="e">
        <f>IF('User Information'!#REF!="", "", 'User Information'!#REF!)</f>
        <v>#REF!</v>
      </c>
      <c r="C243" s="96" t="e">
        <f>IF('User Information'!#REF!="", "", 'User Information'!#REF!)</f>
        <v>#REF!</v>
      </c>
      <c r="D243" s="97"/>
      <c r="E243" s="98" t="e">
        <f>IF('User Information'!#REF!="", "", 'User Information'!#REF!)</f>
        <v>#REF!</v>
      </c>
      <c r="F243" s="96" t="e">
        <f>IF('User Information'!#REF!="", "", 'User Information'!#REF!)</f>
        <v>#REF!</v>
      </c>
      <c r="G243" s="97"/>
      <c r="H243" s="99" t="e">
        <f>IF('User Information'!#REF!="", "", 'User Information'!#REF!)</f>
        <v>#REF!</v>
      </c>
      <c r="I243" s="100"/>
      <c r="J243" s="99" t="e">
        <f>IF('User Information'!#REF!="", "", 'User Information'!#REF!)</f>
        <v>#REF!</v>
      </c>
      <c r="K243" s="100"/>
      <c r="L243" s="101" t="e">
        <f>IF('User Information'!#REF!="", "", 'User Information'!#REF!)</f>
        <v>#REF!</v>
      </c>
      <c r="M243" s="107" t="s">
        <v>204</v>
      </c>
      <c r="N243" s="108" t="s">
        <v>205</v>
      </c>
    </row>
    <row r="244" spans="1:14" s="104" customFormat="1" ht="42" customHeight="1">
      <c r="A244" s="530" t="s">
        <v>206</v>
      </c>
      <c r="B244" s="531"/>
      <c r="C244" s="532"/>
      <c r="D244" s="533"/>
      <c r="E244" s="533"/>
      <c r="F244" s="533"/>
      <c r="G244" s="533"/>
      <c r="H244" s="533"/>
      <c r="I244" s="533"/>
      <c r="J244" s="533"/>
      <c r="K244" s="533"/>
      <c r="L244" s="533"/>
      <c r="M244" s="105"/>
      <c r="N244" s="106"/>
    </row>
    <row r="245" spans="1:14" s="104" customFormat="1" ht="33.200000000000003" customHeight="1">
      <c r="A245" s="96">
        <v>117</v>
      </c>
      <c r="B245" s="96" t="e">
        <f>IF('User Information'!#REF!="", "", 'User Information'!#REF!)</f>
        <v>#REF!</v>
      </c>
      <c r="C245" s="96" t="e">
        <f>IF('User Information'!#REF!="", "", 'User Information'!#REF!)</f>
        <v>#REF!</v>
      </c>
      <c r="D245" s="97"/>
      <c r="E245" s="98" t="e">
        <f>IF('User Information'!#REF!="", "", 'User Information'!#REF!)</f>
        <v>#REF!</v>
      </c>
      <c r="F245" s="96" t="e">
        <f>IF('User Information'!#REF!="", "", 'User Information'!#REF!)</f>
        <v>#REF!</v>
      </c>
      <c r="G245" s="97"/>
      <c r="H245" s="99" t="e">
        <f>IF('User Information'!#REF!="", "", 'User Information'!#REF!)</f>
        <v>#REF!</v>
      </c>
      <c r="I245" s="100"/>
      <c r="J245" s="99" t="e">
        <f>IF('User Information'!#REF!="", "", 'User Information'!#REF!)</f>
        <v>#REF!</v>
      </c>
      <c r="K245" s="100"/>
      <c r="L245" s="101" t="e">
        <f>IF('User Information'!#REF!="", "", 'User Information'!#REF!)</f>
        <v>#REF!</v>
      </c>
      <c r="M245" s="102" t="s">
        <v>204</v>
      </c>
      <c r="N245" s="103" t="s">
        <v>205</v>
      </c>
    </row>
    <row r="246" spans="1:14" s="104" customFormat="1" ht="42" customHeight="1">
      <c r="A246" s="530" t="s">
        <v>206</v>
      </c>
      <c r="B246" s="531"/>
      <c r="C246" s="532"/>
      <c r="D246" s="533"/>
      <c r="E246" s="533"/>
      <c r="F246" s="533"/>
      <c r="G246" s="533"/>
      <c r="H246" s="533"/>
      <c r="I246" s="533"/>
      <c r="J246" s="533"/>
      <c r="K246" s="533"/>
      <c r="L246" s="533"/>
      <c r="M246" s="105"/>
      <c r="N246" s="106"/>
    </row>
    <row r="247" spans="1:14" s="104" customFormat="1" ht="33.200000000000003" customHeight="1">
      <c r="A247" s="96">
        <v>118</v>
      </c>
      <c r="B247" s="96" t="e">
        <f>IF('User Information'!#REF!="", "", 'User Information'!#REF!)</f>
        <v>#REF!</v>
      </c>
      <c r="C247" s="96" t="e">
        <f>IF('User Information'!#REF!="", "", 'User Information'!#REF!)</f>
        <v>#REF!</v>
      </c>
      <c r="D247" s="97"/>
      <c r="E247" s="98" t="e">
        <f>IF('User Information'!#REF!="", "", 'User Information'!#REF!)</f>
        <v>#REF!</v>
      </c>
      <c r="F247" s="96" t="e">
        <f>IF('User Information'!#REF!="", "", 'User Information'!#REF!)</f>
        <v>#REF!</v>
      </c>
      <c r="G247" s="97"/>
      <c r="H247" s="99" t="e">
        <f>IF('User Information'!#REF!="", "", 'User Information'!#REF!)</f>
        <v>#REF!</v>
      </c>
      <c r="I247" s="100"/>
      <c r="J247" s="99" t="e">
        <f>IF('User Information'!#REF!="", "", 'User Information'!#REF!)</f>
        <v>#REF!</v>
      </c>
      <c r="K247" s="100"/>
      <c r="L247" s="101" t="e">
        <f>IF('User Information'!#REF!="", "", 'User Information'!#REF!)</f>
        <v>#REF!</v>
      </c>
      <c r="M247" s="107" t="s">
        <v>204</v>
      </c>
      <c r="N247" s="108" t="s">
        <v>205</v>
      </c>
    </row>
    <row r="248" spans="1:14" s="104" customFormat="1" ht="42" customHeight="1">
      <c r="A248" s="530" t="s">
        <v>206</v>
      </c>
      <c r="B248" s="531"/>
      <c r="C248" s="532"/>
      <c r="D248" s="533"/>
      <c r="E248" s="533"/>
      <c r="F248" s="533"/>
      <c r="G248" s="533"/>
      <c r="H248" s="533"/>
      <c r="I248" s="533"/>
      <c r="J248" s="533"/>
      <c r="K248" s="533"/>
      <c r="L248" s="533"/>
      <c r="M248" s="105"/>
      <c r="N248" s="106"/>
    </row>
    <row r="249" spans="1:14" s="104" customFormat="1" ht="33.200000000000003" customHeight="1">
      <c r="A249" s="96">
        <v>119</v>
      </c>
      <c r="B249" s="96" t="e">
        <f>IF('User Information'!#REF!="", "", 'User Information'!#REF!)</f>
        <v>#REF!</v>
      </c>
      <c r="C249" s="96" t="e">
        <f>IF('User Information'!#REF!="", "", 'User Information'!#REF!)</f>
        <v>#REF!</v>
      </c>
      <c r="D249" s="97"/>
      <c r="E249" s="98" t="e">
        <f>IF('User Information'!#REF!="", "", 'User Information'!#REF!)</f>
        <v>#REF!</v>
      </c>
      <c r="F249" s="96" t="e">
        <f>IF('User Information'!#REF!="", "", 'User Information'!#REF!)</f>
        <v>#REF!</v>
      </c>
      <c r="G249" s="97"/>
      <c r="H249" s="99" t="e">
        <f>IF('User Information'!#REF!="", "", 'User Information'!#REF!)</f>
        <v>#REF!</v>
      </c>
      <c r="I249" s="100"/>
      <c r="J249" s="99" t="e">
        <f>IF('User Information'!#REF!="", "", 'User Information'!#REF!)</f>
        <v>#REF!</v>
      </c>
      <c r="K249" s="100"/>
      <c r="L249" s="101" t="e">
        <f>IF('User Information'!#REF!="", "", 'User Information'!#REF!)</f>
        <v>#REF!</v>
      </c>
      <c r="M249" s="102" t="s">
        <v>204</v>
      </c>
      <c r="N249" s="103" t="s">
        <v>205</v>
      </c>
    </row>
    <row r="250" spans="1:14" s="104" customFormat="1" ht="42" customHeight="1">
      <c r="A250" s="530" t="s">
        <v>206</v>
      </c>
      <c r="B250" s="531"/>
      <c r="C250" s="532"/>
      <c r="D250" s="533"/>
      <c r="E250" s="533"/>
      <c r="F250" s="533"/>
      <c r="G250" s="533"/>
      <c r="H250" s="533"/>
      <c r="I250" s="533"/>
      <c r="J250" s="533"/>
      <c r="K250" s="533"/>
      <c r="L250" s="533"/>
      <c r="M250" s="105"/>
      <c r="N250" s="106"/>
    </row>
    <row r="251" spans="1:14" s="104" customFormat="1" ht="33.200000000000003" customHeight="1">
      <c r="A251" s="96">
        <v>120</v>
      </c>
      <c r="B251" s="96" t="e">
        <f>IF('User Information'!#REF!="", "", 'User Information'!#REF!)</f>
        <v>#REF!</v>
      </c>
      <c r="C251" s="96" t="e">
        <f>IF('User Information'!#REF!="", "", 'User Information'!#REF!)</f>
        <v>#REF!</v>
      </c>
      <c r="D251" s="97"/>
      <c r="E251" s="98" t="e">
        <f>IF('User Information'!#REF!="", "", 'User Information'!#REF!)</f>
        <v>#REF!</v>
      </c>
      <c r="F251" s="96" t="e">
        <f>IF('User Information'!#REF!="", "", 'User Information'!#REF!)</f>
        <v>#REF!</v>
      </c>
      <c r="G251" s="97"/>
      <c r="H251" s="99" t="e">
        <f>IF('User Information'!#REF!="", "", 'User Information'!#REF!)</f>
        <v>#REF!</v>
      </c>
      <c r="I251" s="100"/>
      <c r="J251" s="99" t="e">
        <f>IF('User Information'!#REF!="", "", 'User Information'!#REF!)</f>
        <v>#REF!</v>
      </c>
      <c r="K251" s="100"/>
      <c r="L251" s="101" t="e">
        <f>IF('User Information'!#REF!="", "", 'User Information'!#REF!)</f>
        <v>#REF!</v>
      </c>
      <c r="M251" s="107" t="s">
        <v>204</v>
      </c>
      <c r="N251" s="108" t="s">
        <v>205</v>
      </c>
    </row>
    <row r="252" spans="1:14" s="104" customFormat="1" ht="42" customHeight="1">
      <c r="A252" s="530" t="s">
        <v>206</v>
      </c>
      <c r="B252" s="531"/>
      <c r="C252" s="532"/>
      <c r="D252" s="533"/>
      <c r="E252" s="533"/>
      <c r="F252" s="533"/>
      <c r="G252" s="533"/>
      <c r="H252" s="533"/>
      <c r="I252" s="533"/>
      <c r="J252" s="533"/>
      <c r="K252" s="533"/>
      <c r="L252" s="533"/>
      <c r="M252" s="105"/>
      <c r="N252" s="106"/>
    </row>
    <row r="253" spans="1:14" s="104" customFormat="1" ht="33.200000000000003" customHeight="1">
      <c r="A253" s="96">
        <v>121</v>
      </c>
      <c r="B253" s="96" t="e">
        <f>IF('User Information'!#REF!="", "", 'User Information'!#REF!)</f>
        <v>#REF!</v>
      </c>
      <c r="C253" s="96" t="e">
        <f>IF('User Information'!#REF!="", "", 'User Information'!#REF!)</f>
        <v>#REF!</v>
      </c>
      <c r="D253" s="97"/>
      <c r="E253" s="98" t="e">
        <f>IF('User Information'!#REF!="", "", 'User Information'!#REF!)</f>
        <v>#REF!</v>
      </c>
      <c r="F253" s="96" t="e">
        <f>IF('User Information'!#REF!="", "", 'User Information'!#REF!)</f>
        <v>#REF!</v>
      </c>
      <c r="G253" s="97"/>
      <c r="H253" s="99" t="e">
        <f>IF('User Information'!#REF!="", "", 'User Information'!#REF!)</f>
        <v>#REF!</v>
      </c>
      <c r="I253" s="100"/>
      <c r="J253" s="99" t="e">
        <f>IF('User Information'!#REF!="", "", 'User Information'!#REF!)</f>
        <v>#REF!</v>
      </c>
      <c r="K253" s="100"/>
      <c r="L253" s="101" t="e">
        <f>IF('User Information'!#REF!="", "", 'User Information'!#REF!)</f>
        <v>#REF!</v>
      </c>
      <c r="M253" s="102" t="s">
        <v>204</v>
      </c>
      <c r="N253" s="103" t="s">
        <v>205</v>
      </c>
    </row>
    <row r="254" spans="1:14" s="104" customFormat="1" ht="42" customHeight="1">
      <c r="A254" s="530" t="s">
        <v>206</v>
      </c>
      <c r="B254" s="531"/>
      <c r="C254" s="532"/>
      <c r="D254" s="533"/>
      <c r="E254" s="533"/>
      <c r="F254" s="533"/>
      <c r="G254" s="533"/>
      <c r="H254" s="533"/>
      <c r="I254" s="533"/>
      <c r="J254" s="533"/>
      <c r="K254" s="533"/>
      <c r="L254" s="533"/>
      <c r="M254" s="105"/>
      <c r="N254" s="106"/>
    </row>
    <row r="255" spans="1:14" s="104" customFormat="1" ht="33.200000000000003" customHeight="1">
      <c r="A255" s="96">
        <v>122</v>
      </c>
      <c r="B255" s="96" t="e">
        <f>IF('User Information'!#REF!="", "", 'User Information'!#REF!)</f>
        <v>#REF!</v>
      </c>
      <c r="C255" s="96" t="e">
        <f>IF('User Information'!#REF!="", "", 'User Information'!#REF!)</f>
        <v>#REF!</v>
      </c>
      <c r="D255" s="97"/>
      <c r="E255" s="98" t="e">
        <f>IF('User Information'!#REF!="", "", 'User Information'!#REF!)</f>
        <v>#REF!</v>
      </c>
      <c r="F255" s="96" t="e">
        <f>IF('User Information'!#REF!="", "", 'User Information'!#REF!)</f>
        <v>#REF!</v>
      </c>
      <c r="G255" s="97"/>
      <c r="H255" s="99" t="e">
        <f>IF('User Information'!#REF!="", "", 'User Information'!#REF!)</f>
        <v>#REF!</v>
      </c>
      <c r="I255" s="100"/>
      <c r="J255" s="99" t="e">
        <f>IF('User Information'!#REF!="", "", 'User Information'!#REF!)</f>
        <v>#REF!</v>
      </c>
      <c r="K255" s="100"/>
      <c r="L255" s="101" t="e">
        <f>IF('User Information'!#REF!="", "", 'User Information'!#REF!)</f>
        <v>#REF!</v>
      </c>
      <c r="M255" s="107" t="s">
        <v>204</v>
      </c>
      <c r="N255" s="108" t="s">
        <v>205</v>
      </c>
    </row>
    <row r="256" spans="1:14" s="104" customFormat="1" ht="42" customHeight="1">
      <c r="A256" s="530" t="s">
        <v>206</v>
      </c>
      <c r="B256" s="531"/>
      <c r="C256" s="532"/>
      <c r="D256" s="533"/>
      <c r="E256" s="533"/>
      <c r="F256" s="533"/>
      <c r="G256" s="533"/>
      <c r="H256" s="533"/>
      <c r="I256" s="533"/>
      <c r="J256" s="533"/>
      <c r="K256" s="533"/>
      <c r="L256" s="533"/>
      <c r="M256" s="105"/>
      <c r="N256" s="106"/>
    </row>
    <row r="257" spans="1:14" s="104" customFormat="1" ht="33.200000000000003" customHeight="1">
      <c r="A257" s="96">
        <v>123</v>
      </c>
      <c r="B257" s="96" t="e">
        <f>IF('User Information'!#REF!="", "", 'User Information'!#REF!)</f>
        <v>#REF!</v>
      </c>
      <c r="C257" s="96" t="e">
        <f>IF('User Information'!#REF!="", "", 'User Information'!#REF!)</f>
        <v>#REF!</v>
      </c>
      <c r="D257" s="97"/>
      <c r="E257" s="98" t="e">
        <f>IF('User Information'!#REF!="", "", 'User Information'!#REF!)</f>
        <v>#REF!</v>
      </c>
      <c r="F257" s="96" t="e">
        <f>IF('User Information'!#REF!="", "", 'User Information'!#REF!)</f>
        <v>#REF!</v>
      </c>
      <c r="G257" s="97"/>
      <c r="H257" s="99" t="e">
        <f>IF('User Information'!#REF!="", "", 'User Information'!#REF!)</f>
        <v>#REF!</v>
      </c>
      <c r="I257" s="100"/>
      <c r="J257" s="99" t="e">
        <f>IF('User Information'!#REF!="", "", 'User Information'!#REF!)</f>
        <v>#REF!</v>
      </c>
      <c r="K257" s="100"/>
      <c r="L257" s="101" t="e">
        <f>IF('User Information'!#REF!="", "", 'User Information'!#REF!)</f>
        <v>#REF!</v>
      </c>
      <c r="M257" s="102" t="s">
        <v>204</v>
      </c>
      <c r="N257" s="103" t="s">
        <v>205</v>
      </c>
    </row>
    <row r="258" spans="1:14" s="104" customFormat="1" ht="42" customHeight="1">
      <c r="A258" s="530" t="s">
        <v>206</v>
      </c>
      <c r="B258" s="531"/>
      <c r="C258" s="532"/>
      <c r="D258" s="533"/>
      <c r="E258" s="533"/>
      <c r="F258" s="533"/>
      <c r="G258" s="533"/>
      <c r="H258" s="533"/>
      <c r="I258" s="533"/>
      <c r="J258" s="533"/>
      <c r="K258" s="533"/>
      <c r="L258" s="533"/>
      <c r="M258" s="105"/>
      <c r="N258" s="106"/>
    </row>
    <row r="259" spans="1:14" s="104" customFormat="1" ht="33.200000000000003" customHeight="1">
      <c r="A259" s="96">
        <v>124</v>
      </c>
      <c r="B259" s="96" t="e">
        <f>IF('User Information'!#REF!="", "", 'User Information'!#REF!)</f>
        <v>#REF!</v>
      </c>
      <c r="C259" s="96" t="e">
        <f>IF('User Information'!#REF!="", "", 'User Information'!#REF!)</f>
        <v>#REF!</v>
      </c>
      <c r="D259" s="97"/>
      <c r="E259" s="98" t="e">
        <f>IF('User Information'!#REF!="", "", 'User Information'!#REF!)</f>
        <v>#REF!</v>
      </c>
      <c r="F259" s="96" t="e">
        <f>IF('User Information'!#REF!="", "", 'User Information'!#REF!)</f>
        <v>#REF!</v>
      </c>
      <c r="G259" s="97"/>
      <c r="H259" s="99" t="e">
        <f>IF('User Information'!#REF!="", "", 'User Information'!#REF!)</f>
        <v>#REF!</v>
      </c>
      <c r="I259" s="100"/>
      <c r="J259" s="99" t="e">
        <f>IF('User Information'!#REF!="", "", 'User Information'!#REF!)</f>
        <v>#REF!</v>
      </c>
      <c r="K259" s="100"/>
      <c r="L259" s="101" t="e">
        <f>IF('User Information'!#REF!="", "", 'User Information'!#REF!)</f>
        <v>#REF!</v>
      </c>
      <c r="M259" s="107" t="s">
        <v>204</v>
      </c>
      <c r="N259" s="108" t="s">
        <v>205</v>
      </c>
    </row>
    <row r="260" spans="1:14" s="104" customFormat="1" ht="42" customHeight="1">
      <c r="A260" s="530" t="s">
        <v>206</v>
      </c>
      <c r="B260" s="531"/>
      <c r="C260" s="532"/>
      <c r="D260" s="533"/>
      <c r="E260" s="533"/>
      <c r="F260" s="533"/>
      <c r="G260" s="533"/>
      <c r="H260" s="533"/>
      <c r="I260" s="533"/>
      <c r="J260" s="533"/>
      <c r="K260" s="533"/>
      <c r="L260" s="533"/>
      <c r="M260" s="105"/>
      <c r="N260" s="106"/>
    </row>
    <row r="261" spans="1:14" s="104" customFormat="1" ht="33.200000000000003" customHeight="1">
      <c r="A261" s="96">
        <v>125</v>
      </c>
      <c r="B261" s="96" t="e">
        <f>IF('User Information'!#REF!="", "", 'User Information'!#REF!)</f>
        <v>#REF!</v>
      </c>
      <c r="C261" s="96" t="e">
        <f>IF('User Information'!#REF!="", "", 'User Information'!#REF!)</f>
        <v>#REF!</v>
      </c>
      <c r="D261" s="97"/>
      <c r="E261" s="98" t="e">
        <f>IF('User Information'!#REF!="", "", 'User Information'!#REF!)</f>
        <v>#REF!</v>
      </c>
      <c r="F261" s="96" t="e">
        <f>IF('User Information'!#REF!="", "", 'User Information'!#REF!)</f>
        <v>#REF!</v>
      </c>
      <c r="G261" s="97"/>
      <c r="H261" s="99" t="e">
        <f>IF('User Information'!#REF!="", "", 'User Information'!#REF!)</f>
        <v>#REF!</v>
      </c>
      <c r="I261" s="100"/>
      <c r="J261" s="99" t="e">
        <f>IF('User Information'!#REF!="", "", 'User Information'!#REF!)</f>
        <v>#REF!</v>
      </c>
      <c r="K261" s="100"/>
      <c r="L261" s="101" t="e">
        <f>IF('User Information'!#REF!="", "", 'User Information'!#REF!)</f>
        <v>#REF!</v>
      </c>
      <c r="M261" s="102" t="s">
        <v>204</v>
      </c>
      <c r="N261" s="103" t="s">
        <v>205</v>
      </c>
    </row>
    <row r="262" spans="1:14" s="104" customFormat="1" ht="42" customHeight="1">
      <c r="A262" s="530" t="s">
        <v>206</v>
      </c>
      <c r="B262" s="531"/>
      <c r="C262" s="532"/>
      <c r="D262" s="533"/>
      <c r="E262" s="533"/>
      <c r="F262" s="533"/>
      <c r="G262" s="533"/>
      <c r="H262" s="533"/>
      <c r="I262" s="533"/>
      <c r="J262" s="533"/>
      <c r="K262" s="533"/>
      <c r="L262" s="533"/>
      <c r="M262" s="105"/>
      <c r="N262" s="106"/>
    </row>
    <row r="263" spans="1:14" s="104" customFormat="1" ht="33.200000000000003" customHeight="1">
      <c r="A263" s="96">
        <v>126</v>
      </c>
      <c r="B263" s="96" t="e">
        <f>IF('User Information'!#REF!="", "", 'User Information'!#REF!)</f>
        <v>#REF!</v>
      </c>
      <c r="C263" s="96" t="e">
        <f>IF('User Information'!#REF!="", "", 'User Information'!#REF!)</f>
        <v>#REF!</v>
      </c>
      <c r="D263" s="97"/>
      <c r="E263" s="98" t="e">
        <f>IF('User Information'!#REF!="", "", 'User Information'!#REF!)</f>
        <v>#REF!</v>
      </c>
      <c r="F263" s="96" t="e">
        <f>IF('User Information'!#REF!="", "", 'User Information'!#REF!)</f>
        <v>#REF!</v>
      </c>
      <c r="G263" s="97"/>
      <c r="H263" s="99" t="e">
        <f>IF('User Information'!#REF!="", "", 'User Information'!#REF!)</f>
        <v>#REF!</v>
      </c>
      <c r="I263" s="100"/>
      <c r="J263" s="99" t="e">
        <f>IF('User Information'!#REF!="", "", 'User Information'!#REF!)</f>
        <v>#REF!</v>
      </c>
      <c r="K263" s="100"/>
      <c r="L263" s="101" t="e">
        <f>IF('User Information'!#REF!="", "", 'User Information'!#REF!)</f>
        <v>#REF!</v>
      </c>
      <c r="M263" s="107" t="s">
        <v>204</v>
      </c>
      <c r="N263" s="108" t="s">
        <v>205</v>
      </c>
    </row>
    <row r="264" spans="1:14" s="104" customFormat="1" ht="42" customHeight="1">
      <c r="A264" s="530" t="s">
        <v>206</v>
      </c>
      <c r="B264" s="531"/>
      <c r="C264" s="532"/>
      <c r="D264" s="533"/>
      <c r="E264" s="533"/>
      <c r="F264" s="533"/>
      <c r="G264" s="533"/>
      <c r="H264" s="533"/>
      <c r="I264" s="533"/>
      <c r="J264" s="533"/>
      <c r="K264" s="533"/>
      <c r="L264" s="533"/>
      <c r="M264" s="105"/>
      <c r="N264" s="106"/>
    </row>
    <row r="265" spans="1:14" s="104" customFormat="1" ht="33.200000000000003" customHeight="1">
      <c r="A265" s="96">
        <v>127</v>
      </c>
      <c r="B265" s="96" t="e">
        <f>IF('User Information'!#REF!="", "", 'User Information'!#REF!)</f>
        <v>#REF!</v>
      </c>
      <c r="C265" s="96" t="e">
        <f>IF('User Information'!#REF!="", "", 'User Information'!#REF!)</f>
        <v>#REF!</v>
      </c>
      <c r="D265" s="97"/>
      <c r="E265" s="98" t="e">
        <f>IF('User Information'!#REF!="", "", 'User Information'!#REF!)</f>
        <v>#REF!</v>
      </c>
      <c r="F265" s="96" t="e">
        <f>IF('User Information'!#REF!="", "", 'User Information'!#REF!)</f>
        <v>#REF!</v>
      </c>
      <c r="G265" s="97"/>
      <c r="H265" s="99" t="e">
        <f>IF('User Information'!#REF!="", "", 'User Information'!#REF!)</f>
        <v>#REF!</v>
      </c>
      <c r="I265" s="100"/>
      <c r="J265" s="99" t="e">
        <f>IF('User Information'!#REF!="", "", 'User Information'!#REF!)</f>
        <v>#REF!</v>
      </c>
      <c r="K265" s="100"/>
      <c r="L265" s="101" t="e">
        <f>IF('User Information'!#REF!="", "", 'User Information'!#REF!)</f>
        <v>#REF!</v>
      </c>
      <c r="M265" s="102" t="s">
        <v>204</v>
      </c>
      <c r="N265" s="103" t="s">
        <v>205</v>
      </c>
    </row>
    <row r="266" spans="1:14" s="104" customFormat="1" ht="42" customHeight="1">
      <c r="A266" s="530" t="s">
        <v>206</v>
      </c>
      <c r="B266" s="531"/>
      <c r="C266" s="532"/>
      <c r="D266" s="533"/>
      <c r="E266" s="533"/>
      <c r="F266" s="533"/>
      <c r="G266" s="533"/>
      <c r="H266" s="533"/>
      <c r="I266" s="533"/>
      <c r="J266" s="533"/>
      <c r="K266" s="533"/>
      <c r="L266" s="533"/>
      <c r="M266" s="105"/>
      <c r="N266" s="106"/>
    </row>
    <row r="267" spans="1:14" s="104" customFormat="1" ht="33.200000000000003" customHeight="1">
      <c r="A267" s="96">
        <v>128</v>
      </c>
      <c r="B267" s="96" t="e">
        <f>IF('User Information'!#REF!="", "", 'User Information'!#REF!)</f>
        <v>#REF!</v>
      </c>
      <c r="C267" s="96" t="e">
        <f>IF('User Information'!#REF!="", "", 'User Information'!#REF!)</f>
        <v>#REF!</v>
      </c>
      <c r="D267" s="97"/>
      <c r="E267" s="98" t="e">
        <f>IF('User Information'!#REF!="", "", 'User Information'!#REF!)</f>
        <v>#REF!</v>
      </c>
      <c r="F267" s="96" t="e">
        <f>IF('User Information'!#REF!="", "", 'User Information'!#REF!)</f>
        <v>#REF!</v>
      </c>
      <c r="G267" s="97"/>
      <c r="H267" s="99" t="e">
        <f>IF('User Information'!#REF!="", "", 'User Information'!#REF!)</f>
        <v>#REF!</v>
      </c>
      <c r="I267" s="100"/>
      <c r="J267" s="99" t="e">
        <f>IF('User Information'!#REF!="", "", 'User Information'!#REF!)</f>
        <v>#REF!</v>
      </c>
      <c r="K267" s="100"/>
      <c r="L267" s="101" t="e">
        <f>IF('User Information'!#REF!="", "", 'User Information'!#REF!)</f>
        <v>#REF!</v>
      </c>
      <c r="M267" s="107" t="s">
        <v>204</v>
      </c>
      <c r="N267" s="108" t="s">
        <v>205</v>
      </c>
    </row>
    <row r="268" spans="1:14" s="104" customFormat="1" ht="42" customHeight="1">
      <c r="A268" s="530" t="s">
        <v>206</v>
      </c>
      <c r="B268" s="531"/>
      <c r="C268" s="532"/>
      <c r="D268" s="533"/>
      <c r="E268" s="533"/>
      <c r="F268" s="533"/>
      <c r="G268" s="533"/>
      <c r="H268" s="533"/>
      <c r="I268" s="533"/>
      <c r="J268" s="533"/>
      <c r="K268" s="533"/>
      <c r="L268" s="533"/>
      <c r="M268" s="105"/>
      <c r="N268" s="106"/>
    </row>
    <row r="269" spans="1:14" s="104" customFormat="1" ht="33.200000000000003" customHeight="1">
      <c r="A269" s="96">
        <v>129</v>
      </c>
      <c r="B269" s="96" t="e">
        <f>IF('User Information'!#REF!="", "", 'User Information'!#REF!)</f>
        <v>#REF!</v>
      </c>
      <c r="C269" s="96" t="e">
        <f>IF('User Information'!#REF!="", "", 'User Information'!#REF!)</f>
        <v>#REF!</v>
      </c>
      <c r="D269" s="97"/>
      <c r="E269" s="98" t="e">
        <f>IF('User Information'!#REF!="", "", 'User Information'!#REF!)</f>
        <v>#REF!</v>
      </c>
      <c r="F269" s="96" t="e">
        <f>IF('User Information'!#REF!="", "", 'User Information'!#REF!)</f>
        <v>#REF!</v>
      </c>
      <c r="G269" s="97"/>
      <c r="H269" s="99" t="e">
        <f>IF('User Information'!#REF!="", "", 'User Information'!#REF!)</f>
        <v>#REF!</v>
      </c>
      <c r="I269" s="100"/>
      <c r="J269" s="99" t="e">
        <f>IF('User Information'!#REF!="", "", 'User Information'!#REF!)</f>
        <v>#REF!</v>
      </c>
      <c r="K269" s="100"/>
      <c r="L269" s="101" t="e">
        <f>IF('User Information'!#REF!="", "", 'User Information'!#REF!)</f>
        <v>#REF!</v>
      </c>
      <c r="M269" s="102" t="s">
        <v>204</v>
      </c>
      <c r="N269" s="103" t="s">
        <v>205</v>
      </c>
    </row>
    <row r="270" spans="1:14" s="104" customFormat="1" ht="42" customHeight="1">
      <c r="A270" s="530" t="s">
        <v>206</v>
      </c>
      <c r="B270" s="531"/>
      <c r="C270" s="532"/>
      <c r="D270" s="533"/>
      <c r="E270" s="533"/>
      <c r="F270" s="533"/>
      <c r="G270" s="533"/>
      <c r="H270" s="533"/>
      <c r="I270" s="533"/>
      <c r="J270" s="533"/>
      <c r="K270" s="533"/>
      <c r="L270" s="533"/>
      <c r="M270" s="105"/>
      <c r="N270" s="106"/>
    </row>
    <row r="271" spans="1:14" s="104" customFormat="1" ht="33.200000000000003" customHeight="1">
      <c r="A271" s="96">
        <v>130</v>
      </c>
      <c r="B271" s="96" t="e">
        <f>IF('User Information'!#REF!="", "", 'User Information'!#REF!)</f>
        <v>#REF!</v>
      </c>
      <c r="C271" s="96" t="e">
        <f>IF('User Information'!#REF!="", "", 'User Information'!#REF!)</f>
        <v>#REF!</v>
      </c>
      <c r="D271" s="97"/>
      <c r="E271" s="98" t="e">
        <f>IF('User Information'!#REF!="", "", 'User Information'!#REF!)</f>
        <v>#REF!</v>
      </c>
      <c r="F271" s="96" t="e">
        <f>IF('User Information'!#REF!="", "", 'User Information'!#REF!)</f>
        <v>#REF!</v>
      </c>
      <c r="G271" s="97"/>
      <c r="H271" s="99" t="e">
        <f>IF('User Information'!#REF!="", "", 'User Information'!#REF!)</f>
        <v>#REF!</v>
      </c>
      <c r="I271" s="100"/>
      <c r="J271" s="99" t="e">
        <f>IF('User Information'!#REF!="", "", 'User Information'!#REF!)</f>
        <v>#REF!</v>
      </c>
      <c r="K271" s="100"/>
      <c r="L271" s="101" t="e">
        <f>IF('User Information'!#REF!="", "", 'User Information'!#REF!)</f>
        <v>#REF!</v>
      </c>
      <c r="M271" s="107" t="s">
        <v>204</v>
      </c>
      <c r="N271" s="108" t="s">
        <v>205</v>
      </c>
    </row>
    <row r="272" spans="1:14" s="104" customFormat="1" ht="42" customHeight="1">
      <c r="A272" s="530" t="s">
        <v>206</v>
      </c>
      <c r="B272" s="531"/>
      <c r="C272" s="532"/>
      <c r="D272" s="533"/>
      <c r="E272" s="533"/>
      <c r="F272" s="533"/>
      <c r="G272" s="533"/>
      <c r="H272" s="533"/>
      <c r="I272" s="533"/>
      <c r="J272" s="533"/>
      <c r="K272" s="533"/>
      <c r="L272" s="533"/>
      <c r="M272" s="105"/>
      <c r="N272" s="106"/>
    </row>
    <row r="273" spans="1:14" s="104" customFormat="1" ht="33.200000000000003" customHeight="1">
      <c r="A273" s="96">
        <v>131</v>
      </c>
      <c r="B273" s="96" t="e">
        <f>IF('User Information'!#REF!="", "", 'User Information'!#REF!)</f>
        <v>#REF!</v>
      </c>
      <c r="C273" s="96" t="e">
        <f>IF('User Information'!#REF!="", "", 'User Information'!#REF!)</f>
        <v>#REF!</v>
      </c>
      <c r="D273" s="97"/>
      <c r="E273" s="98" t="e">
        <f>IF('User Information'!#REF!="", "", 'User Information'!#REF!)</f>
        <v>#REF!</v>
      </c>
      <c r="F273" s="96" t="e">
        <f>IF('User Information'!#REF!="", "", 'User Information'!#REF!)</f>
        <v>#REF!</v>
      </c>
      <c r="G273" s="97"/>
      <c r="H273" s="99" t="e">
        <f>IF('User Information'!#REF!="", "", 'User Information'!#REF!)</f>
        <v>#REF!</v>
      </c>
      <c r="I273" s="100"/>
      <c r="J273" s="99" t="e">
        <f>IF('User Information'!#REF!="", "", 'User Information'!#REF!)</f>
        <v>#REF!</v>
      </c>
      <c r="K273" s="100"/>
      <c r="L273" s="101" t="e">
        <f>IF('User Information'!#REF!="", "", 'User Information'!#REF!)</f>
        <v>#REF!</v>
      </c>
      <c r="M273" s="102" t="s">
        <v>204</v>
      </c>
      <c r="N273" s="103" t="s">
        <v>205</v>
      </c>
    </row>
    <row r="274" spans="1:14" s="104" customFormat="1" ht="42" customHeight="1">
      <c r="A274" s="530" t="s">
        <v>206</v>
      </c>
      <c r="B274" s="531"/>
      <c r="C274" s="532"/>
      <c r="D274" s="533"/>
      <c r="E274" s="533"/>
      <c r="F274" s="533"/>
      <c r="G274" s="533"/>
      <c r="H274" s="533"/>
      <c r="I274" s="533"/>
      <c r="J274" s="533"/>
      <c r="K274" s="533"/>
      <c r="L274" s="533"/>
      <c r="M274" s="105"/>
      <c r="N274" s="106"/>
    </row>
    <row r="275" spans="1:14" s="104" customFormat="1" ht="33.200000000000003" customHeight="1">
      <c r="A275" s="96">
        <v>132</v>
      </c>
      <c r="B275" s="96" t="e">
        <f>IF('User Information'!#REF!="", "", 'User Information'!#REF!)</f>
        <v>#REF!</v>
      </c>
      <c r="C275" s="96" t="e">
        <f>IF('User Information'!#REF!="", "", 'User Information'!#REF!)</f>
        <v>#REF!</v>
      </c>
      <c r="D275" s="97"/>
      <c r="E275" s="98" t="e">
        <f>IF('User Information'!#REF!="", "", 'User Information'!#REF!)</f>
        <v>#REF!</v>
      </c>
      <c r="F275" s="96" t="e">
        <f>IF('User Information'!#REF!="", "", 'User Information'!#REF!)</f>
        <v>#REF!</v>
      </c>
      <c r="G275" s="97"/>
      <c r="H275" s="99" t="e">
        <f>IF('User Information'!#REF!="", "", 'User Information'!#REF!)</f>
        <v>#REF!</v>
      </c>
      <c r="I275" s="100"/>
      <c r="J275" s="99" t="e">
        <f>IF('User Information'!#REF!="", "", 'User Information'!#REF!)</f>
        <v>#REF!</v>
      </c>
      <c r="K275" s="100"/>
      <c r="L275" s="101" t="e">
        <f>IF('User Information'!#REF!="", "", 'User Information'!#REF!)</f>
        <v>#REF!</v>
      </c>
      <c r="M275" s="107" t="s">
        <v>204</v>
      </c>
      <c r="N275" s="108" t="s">
        <v>205</v>
      </c>
    </row>
    <row r="276" spans="1:14" s="104" customFormat="1" ht="42" customHeight="1">
      <c r="A276" s="530" t="s">
        <v>206</v>
      </c>
      <c r="B276" s="531"/>
      <c r="C276" s="532"/>
      <c r="D276" s="533"/>
      <c r="E276" s="533"/>
      <c r="F276" s="533"/>
      <c r="G276" s="533"/>
      <c r="H276" s="533"/>
      <c r="I276" s="533"/>
      <c r="J276" s="533"/>
      <c r="K276" s="533"/>
      <c r="L276" s="533"/>
      <c r="M276" s="105"/>
      <c r="N276" s="106"/>
    </row>
    <row r="277" spans="1:14" s="104" customFormat="1" ht="33.200000000000003" customHeight="1">
      <c r="A277" s="96">
        <v>133</v>
      </c>
      <c r="B277" s="96" t="e">
        <f>IF('User Information'!#REF!="", "", 'User Information'!#REF!)</f>
        <v>#REF!</v>
      </c>
      <c r="C277" s="96" t="e">
        <f>IF('User Information'!#REF!="", "", 'User Information'!#REF!)</f>
        <v>#REF!</v>
      </c>
      <c r="D277" s="97"/>
      <c r="E277" s="98" t="e">
        <f>IF('User Information'!#REF!="", "", 'User Information'!#REF!)</f>
        <v>#REF!</v>
      </c>
      <c r="F277" s="96" t="e">
        <f>IF('User Information'!#REF!="", "", 'User Information'!#REF!)</f>
        <v>#REF!</v>
      </c>
      <c r="G277" s="97"/>
      <c r="H277" s="99" t="e">
        <f>IF('User Information'!#REF!="", "", 'User Information'!#REF!)</f>
        <v>#REF!</v>
      </c>
      <c r="I277" s="100"/>
      <c r="J277" s="99" t="e">
        <f>IF('User Information'!#REF!="", "", 'User Information'!#REF!)</f>
        <v>#REF!</v>
      </c>
      <c r="K277" s="100"/>
      <c r="L277" s="101" t="e">
        <f>IF('User Information'!#REF!="", "", 'User Information'!#REF!)</f>
        <v>#REF!</v>
      </c>
      <c r="M277" s="102" t="s">
        <v>204</v>
      </c>
      <c r="N277" s="103" t="s">
        <v>205</v>
      </c>
    </row>
    <row r="278" spans="1:14" s="104" customFormat="1" ht="42" customHeight="1">
      <c r="A278" s="530" t="s">
        <v>206</v>
      </c>
      <c r="B278" s="531"/>
      <c r="C278" s="532"/>
      <c r="D278" s="533"/>
      <c r="E278" s="533"/>
      <c r="F278" s="533"/>
      <c r="G278" s="533"/>
      <c r="H278" s="533"/>
      <c r="I278" s="533"/>
      <c r="J278" s="533"/>
      <c r="K278" s="533"/>
      <c r="L278" s="533"/>
      <c r="M278" s="105"/>
      <c r="N278" s="106"/>
    </row>
    <row r="279" spans="1:14" s="104" customFormat="1" ht="33.200000000000003" customHeight="1">
      <c r="A279" s="96">
        <v>134</v>
      </c>
      <c r="B279" s="96" t="e">
        <f>IF('User Information'!#REF!="", "", 'User Information'!#REF!)</f>
        <v>#REF!</v>
      </c>
      <c r="C279" s="96" t="e">
        <f>IF('User Information'!#REF!="", "", 'User Information'!#REF!)</f>
        <v>#REF!</v>
      </c>
      <c r="D279" s="97"/>
      <c r="E279" s="98" t="e">
        <f>IF('User Information'!#REF!="", "", 'User Information'!#REF!)</f>
        <v>#REF!</v>
      </c>
      <c r="F279" s="96" t="e">
        <f>IF('User Information'!#REF!="", "", 'User Information'!#REF!)</f>
        <v>#REF!</v>
      </c>
      <c r="G279" s="97"/>
      <c r="H279" s="99" t="e">
        <f>IF('User Information'!#REF!="", "", 'User Information'!#REF!)</f>
        <v>#REF!</v>
      </c>
      <c r="I279" s="100"/>
      <c r="J279" s="99" t="e">
        <f>IF('User Information'!#REF!="", "", 'User Information'!#REF!)</f>
        <v>#REF!</v>
      </c>
      <c r="K279" s="100"/>
      <c r="L279" s="101" t="e">
        <f>IF('User Information'!#REF!="", "", 'User Information'!#REF!)</f>
        <v>#REF!</v>
      </c>
      <c r="M279" s="107" t="s">
        <v>204</v>
      </c>
      <c r="N279" s="108" t="s">
        <v>205</v>
      </c>
    </row>
    <row r="280" spans="1:14" s="104" customFormat="1" ht="42" customHeight="1">
      <c r="A280" s="530" t="s">
        <v>206</v>
      </c>
      <c r="B280" s="531"/>
      <c r="C280" s="532"/>
      <c r="D280" s="533"/>
      <c r="E280" s="533"/>
      <c r="F280" s="533"/>
      <c r="G280" s="533"/>
      <c r="H280" s="533"/>
      <c r="I280" s="533"/>
      <c r="J280" s="533"/>
      <c r="K280" s="533"/>
      <c r="L280" s="533"/>
      <c r="M280" s="105"/>
      <c r="N280" s="106"/>
    </row>
    <row r="281" spans="1:14" s="104" customFormat="1" ht="33.200000000000003" customHeight="1">
      <c r="A281" s="96">
        <v>135</v>
      </c>
      <c r="B281" s="96" t="e">
        <f>IF('User Information'!#REF!="", "", 'User Information'!#REF!)</f>
        <v>#REF!</v>
      </c>
      <c r="C281" s="96" t="e">
        <f>IF('User Information'!#REF!="", "", 'User Information'!#REF!)</f>
        <v>#REF!</v>
      </c>
      <c r="D281" s="97"/>
      <c r="E281" s="98" t="e">
        <f>IF('User Information'!#REF!="", "", 'User Information'!#REF!)</f>
        <v>#REF!</v>
      </c>
      <c r="F281" s="96" t="e">
        <f>IF('User Information'!#REF!="", "", 'User Information'!#REF!)</f>
        <v>#REF!</v>
      </c>
      <c r="G281" s="97"/>
      <c r="H281" s="99" t="e">
        <f>IF('User Information'!#REF!="", "", 'User Information'!#REF!)</f>
        <v>#REF!</v>
      </c>
      <c r="I281" s="100"/>
      <c r="J281" s="99" t="e">
        <f>IF('User Information'!#REF!="", "", 'User Information'!#REF!)</f>
        <v>#REF!</v>
      </c>
      <c r="K281" s="100"/>
      <c r="L281" s="101" t="e">
        <f>IF('User Information'!#REF!="", "", 'User Information'!#REF!)</f>
        <v>#REF!</v>
      </c>
      <c r="M281" s="102" t="s">
        <v>204</v>
      </c>
      <c r="N281" s="103" t="s">
        <v>205</v>
      </c>
    </row>
    <row r="282" spans="1:14" s="104" customFormat="1" ht="42" customHeight="1">
      <c r="A282" s="530" t="s">
        <v>206</v>
      </c>
      <c r="B282" s="531"/>
      <c r="C282" s="532"/>
      <c r="D282" s="533"/>
      <c r="E282" s="533"/>
      <c r="F282" s="533"/>
      <c r="G282" s="533"/>
      <c r="H282" s="533"/>
      <c r="I282" s="533"/>
      <c r="J282" s="533"/>
      <c r="K282" s="533"/>
      <c r="L282" s="533"/>
      <c r="M282" s="105"/>
      <c r="N282" s="106"/>
    </row>
    <row r="283" spans="1:14" s="104" customFormat="1" ht="33.200000000000003" customHeight="1">
      <c r="A283" s="96">
        <v>136</v>
      </c>
      <c r="B283" s="96" t="e">
        <f>IF('User Information'!#REF!="", "", 'User Information'!#REF!)</f>
        <v>#REF!</v>
      </c>
      <c r="C283" s="96" t="e">
        <f>IF('User Information'!#REF!="", "", 'User Information'!#REF!)</f>
        <v>#REF!</v>
      </c>
      <c r="D283" s="97"/>
      <c r="E283" s="98" t="e">
        <f>IF('User Information'!#REF!="", "", 'User Information'!#REF!)</f>
        <v>#REF!</v>
      </c>
      <c r="F283" s="96" t="e">
        <f>IF('User Information'!#REF!="", "", 'User Information'!#REF!)</f>
        <v>#REF!</v>
      </c>
      <c r="G283" s="97"/>
      <c r="H283" s="99" t="e">
        <f>IF('User Information'!#REF!="", "", 'User Information'!#REF!)</f>
        <v>#REF!</v>
      </c>
      <c r="I283" s="100"/>
      <c r="J283" s="99" t="e">
        <f>IF('User Information'!#REF!="", "", 'User Information'!#REF!)</f>
        <v>#REF!</v>
      </c>
      <c r="K283" s="100"/>
      <c r="L283" s="101" t="e">
        <f>IF('User Information'!#REF!="", "", 'User Information'!#REF!)</f>
        <v>#REF!</v>
      </c>
      <c r="M283" s="107" t="s">
        <v>204</v>
      </c>
      <c r="N283" s="108" t="s">
        <v>205</v>
      </c>
    </row>
    <row r="284" spans="1:14" s="104" customFormat="1" ht="42" customHeight="1">
      <c r="A284" s="530" t="s">
        <v>206</v>
      </c>
      <c r="B284" s="531"/>
      <c r="C284" s="532"/>
      <c r="D284" s="533"/>
      <c r="E284" s="533"/>
      <c r="F284" s="533"/>
      <c r="G284" s="533"/>
      <c r="H284" s="533"/>
      <c r="I284" s="533"/>
      <c r="J284" s="533"/>
      <c r="K284" s="533"/>
      <c r="L284" s="533"/>
      <c r="M284" s="105"/>
      <c r="N284" s="106"/>
    </row>
    <row r="285" spans="1:14" s="104" customFormat="1" ht="33.200000000000003" customHeight="1">
      <c r="A285" s="96">
        <v>137</v>
      </c>
      <c r="B285" s="96" t="e">
        <f>IF('User Information'!#REF!="", "", 'User Information'!#REF!)</f>
        <v>#REF!</v>
      </c>
      <c r="C285" s="96" t="e">
        <f>IF('User Information'!#REF!="", "", 'User Information'!#REF!)</f>
        <v>#REF!</v>
      </c>
      <c r="D285" s="97"/>
      <c r="E285" s="98" t="e">
        <f>IF('User Information'!#REF!="", "", 'User Information'!#REF!)</f>
        <v>#REF!</v>
      </c>
      <c r="F285" s="96" t="e">
        <f>IF('User Information'!#REF!="", "", 'User Information'!#REF!)</f>
        <v>#REF!</v>
      </c>
      <c r="G285" s="97"/>
      <c r="H285" s="99" t="e">
        <f>IF('User Information'!#REF!="", "", 'User Information'!#REF!)</f>
        <v>#REF!</v>
      </c>
      <c r="I285" s="100"/>
      <c r="J285" s="99" t="e">
        <f>IF('User Information'!#REF!="", "", 'User Information'!#REF!)</f>
        <v>#REF!</v>
      </c>
      <c r="K285" s="100"/>
      <c r="L285" s="101" t="e">
        <f>IF('User Information'!#REF!="", "", 'User Information'!#REF!)</f>
        <v>#REF!</v>
      </c>
      <c r="M285" s="102" t="s">
        <v>204</v>
      </c>
      <c r="N285" s="103" t="s">
        <v>205</v>
      </c>
    </row>
    <row r="286" spans="1:14" s="104" customFormat="1" ht="42" customHeight="1">
      <c r="A286" s="530" t="s">
        <v>206</v>
      </c>
      <c r="B286" s="531"/>
      <c r="C286" s="532"/>
      <c r="D286" s="533"/>
      <c r="E286" s="533"/>
      <c r="F286" s="533"/>
      <c r="G286" s="533"/>
      <c r="H286" s="533"/>
      <c r="I286" s="533"/>
      <c r="J286" s="533"/>
      <c r="K286" s="533"/>
      <c r="L286" s="533"/>
      <c r="M286" s="105"/>
      <c r="N286" s="106"/>
    </row>
    <row r="287" spans="1:14" s="104" customFormat="1" ht="33.200000000000003" customHeight="1">
      <c r="A287" s="96">
        <v>138</v>
      </c>
      <c r="B287" s="96" t="e">
        <f>IF('User Information'!#REF!="", "", 'User Information'!#REF!)</f>
        <v>#REF!</v>
      </c>
      <c r="C287" s="96" t="e">
        <f>IF('User Information'!#REF!="", "", 'User Information'!#REF!)</f>
        <v>#REF!</v>
      </c>
      <c r="D287" s="97"/>
      <c r="E287" s="98" t="e">
        <f>IF('User Information'!#REF!="", "", 'User Information'!#REF!)</f>
        <v>#REF!</v>
      </c>
      <c r="F287" s="96" t="e">
        <f>IF('User Information'!#REF!="", "", 'User Information'!#REF!)</f>
        <v>#REF!</v>
      </c>
      <c r="G287" s="97"/>
      <c r="H287" s="99" t="e">
        <f>IF('User Information'!#REF!="", "", 'User Information'!#REF!)</f>
        <v>#REF!</v>
      </c>
      <c r="I287" s="100"/>
      <c r="J287" s="99" t="e">
        <f>IF('User Information'!#REF!="", "", 'User Information'!#REF!)</f>
        <v>#REF!</v>
      </c>
      <c r="K287" s="100"/>
      <c r="L287" s="101" t="e">
        <f>IF('User Information'!#REF!="", "", 'User Information'!#REF!)</f>
        <v>#REF!</v>
      </c>
      <c r="M287" s="107" t="s">
        <v>204</v>
      </c>
      <c r="N287" s="108" t="s">
        <v>205</v>
      </c>
    </row>
    <row r="288" spans="1:14" s="104" customFormat="1" ht="42" customHeight="1">
      <c r="A288" s="530" t="s">
        <v>206</v>
      </c>
      <c r="B288" s="531"/>
      <c r="C288" s="532"/>
      <c r="D288" s="533"/>
      <c r="E288" s="533"/>
      <c r="F288" s="533"/>
      <c r="G288" s="533"/>
      <c r="H288" s="533"/>
      <c r="I288" s="533"/>
      <c r="J288" s="533"/>
      <c r="K288" s="533"/>
      <c r="L288" s="533"/>
      <c r="M288" s="105"/>
      <c r="N288" s="106"/>
    </row>
    <row r="289" spans="1:14" s="104" customFormat="1" ht="33.200000000000003" customHeight="1">
      <c r="A289" s="96">
        <v>139</v>
      </c>
      <c r="B289" s="96" t="e">
        <f>IF('User Information'!#REF!="", "", 'User Information'!#REF!)</f>
        <v>#REF!</v>
      </c>
      <c r="C289" s="96" t="e">
        <f>IF('User Information'!#REF!="", "", 'User Information'!#REF!)</f>
        <v>#REF!</v>
      </c>
      <c r="D289" s="97"/>
      <c r="E289" s="98" t="e">
        <f>IF('User Information'!#REF!="", "", 'User Information'!#REF!)</f>
        <v>#REF!</v>
      </c>
      <c r="F289" s="96" t="e">
        <f>IF('User Information'!#REF!="", "", 'User Information'!#REF!)</f>
        <v>#REF!</v>
      </c>
      <c r="G289" s="97"/>
      <c r="H289" s="99" t="e">
        <f>IF('User Information'!#REF!="", "", 'User Information'!#REF!)</f>
        <v>#REF!</v>
      </c>
      <c r="I289" s="100"/>
      <c r="J289" s="99" t="e">
        <f>IF('User Information'!#REF!="", "", 'User Information'!#REF!)</f>
        <v>#REF!</v>
      </c>
      <c r="K289" s="100"/>
      <c r="L289" s="101" t="e">
        <f>IF('User Information'!#REF!="", "", 'User Information'!#REF!)</f>
        <v>#REF!</v>
      </c>
      <c r="M289" s="102" t="s">
        <v>204</v>
      </c>
      <c r="N289" s="103" t="s">
        <v>205</v>
      </c>
    </row>
    <row r="290" spans="1:14" s="104" customFormat="1" ht="42" customHeight="1">
      <c r="A290" s="530" t="s">
        <v>206</v>
      </c>
      <c r="B290" s="531"/>
      <c r="C290" s="532"/>
      <c r="D290" s="533"/>
      <c r="E290" s="533"/>
      <c r="F290" s="533"/>
      <c r="G290" s="533"/>
      <c r="H290" s="533"/>
      <c r="I290" s="533"/>
      <c r="J290" s="533"/>
      <c r="K290" s="533"/>
      <c r="L290" s="533"/>
      <c r="M290" s="105"/>
      <c r="N290" s="106"/>
    </row>
    <row r="291" spans="1:14" s="104" customFormat="1" ht="33.200000000000003" customHeight="1">
      <c r="A291" s="96">
        <v>140</v>
      </c>
      <c r="B291" s="96" t="e">
        <f>IF('User Information'!#REF!="", "", 'User Information'!#REF!)</f>
        <v>#REF!</v>
      </c>
      <c r="C291" s="96" t="e">
        <f>IF('User Information'!#REF!="", "", 'User Information'!#REF!)</f>
        <v>#REF!</v>
      </c>
      <c r="D291" s="97"/>
      <c r="E291" s="98" t="e">
        <f>IF('User Information'!#REF!="", "", 'User Information'!#REF!)</f>
        <v>#REF!</v>
      </c>
      <c r="F291" s="96" t="e">
        <f>IF('User Information'!#REF!="", "", 'User Information'!#REF!)</f>
        <v>#REF!</v>
      </c>
      <c r="G291" s="97"/>
      <c r="H291" s="99" t="e">
        <f>IF('User Information'!#REF!="", "", 'User Information'!#REF!)</f>
        <v>#REF!</v>
      </c>
      <c r="I291" s="100"/>
      <c r="J291" s="99" t="e">
        <f>IF('User Information'!#REF!="", "", 'User Information'!#REF!)</f>
        <v>#REF!</v>
      </c>
      <c r="K291" s="100"/>
      <c r="L291" s="101" t="e">
        <f>IF('User Information'!#REF!="", "", 'User Information'!#REF!)</f>
        <v>#REF!</v>
      </c>
      <c r="M291" s="107" t="s">
        <v>204</v>
      </c>
      <c r="N291" s="108" t="s">
        <v>205</v>
      </c>
    </row>
    <row r="292" spans="1:14" s="104" customFormat="1" ht="42" customHeight="1">
      <c r="A292" s="530" t="s">
        <v>206</v>
      </c>
      <c r="B292" s="531"/>
      <c r="C292" s="532"/>
      <c r="D292" s="533"/>
      <c r="E292" s="533"/>
      <c r="F292" s="533"/>
      <c r="G292" s="533"/>
      <c r="H292" s="533"/>
      <c r="I292" s="533"/>
      <c r="J292" s="533"/>
      <c r="K292" s="533"/>
      <c r="L292" s="533"/>
      <c r="M292" s="105"/>
      <c r="N292" s="106"/>
    </row>
    <row r="293" spans="1:14" s="104" customFormat="1" ht="33.200000000000003" customHeight="1">
      <c r="A293" s="96">
        <v>141</v>
      </c>
      <c r="B293" s="96" t="e">
        <f>IF('User Information'!#REF!="", "", 'User Information'!#REF!)</f>
        <v>#REF!</v>
      </c>
      <c r="C293" s="96" t="e">
        <f>IF('User Information'!#REF!="", "", 'User Information'!#REF!)</f>
        <v>#REF!</v>
      </c>
      <c r="D293" s="97"/>
      <c r="E293" s="98" t="e">
        <f>IF('User Information'!#REF!="", "", 'User Information'!#REF!)</f>
        <v>#REF!</v>
      </c>
      <c r="F293" s="96" t="e">
        <f>IF('User Information'!#REF!="", "", 'User Information'!#REF!)</f>
        <v>#REF!</v>
      </c>
      <c r="G293" s="97"/>
      <c r="H293" s="99" t="e">
        <f>IF('User Information'!#REF!="", "", 'User Information'!#REF!)</f>
        <v>#REF!</v>
      </c>
      <c r="I293" s="100"/>
      <c r="J293" s="99" t="e">
        <f>IF('User Information'!#REF!="", "", 'User Information'!#REF!)</f>
        <v>#REF!</v>
      </c>
      <c r="K293" s="100"/>
      <c r="L293" s="101" t="e">
        <f>IF('User Information'!#REF!="", "", 'User Information'!#REF!)</f>
        <v>#REF!</v>
      </c>
      <c r="M293" s="102" t="s">
        <v>204</v>
      </c>
      <c r="N293" s="103" t="s">
        <v>205</v>
      </c>
    </row>
    <row r="294" spans="1:14" s="104" customFormat="1" ht="42" customHeight="1">
      <c r="A294" s="530" t="s">
        <v>206</v>
      </c>
      <c r="B294" s="531"/>
      <c r="C294" s="532"/>
      <c r="D294" s="533"/>
      <c r="E294" s="533"/>
      <c r="F294" s="533"/>
      <c r="G294" s="533"/>
      <c r="H294" s="533"/>
      <c r="I294" s="533"/>
      <c r="J294" s="533"/>
      <c r="K294" s="533"/>
      <c r="L294" s="533"/>
      <c r="M294" s="105"/>
      <c r="N294" s="106"/>
    </row>
    <row r="295" spans="1:14" s="104" customFormat="1" ht="33.200000000000003" customHeight="1">
      <c r="A295" s="96">
        <v>142</v>
      </c>
      <c r="B295" s="96" t="e">
        <f>IF('User Information'!#REF!="", "", 'User Information'!#REF!)</f>
        <v>#REF!</v>
      </c>
      <c r="C295" s="96" t="e">
        <f>IF('User Information'!#REF!="", "", 'User Information'!#REF!)</f>
        <v>#REF!</v>
      </c>
      <c r="D295" s="97"/>
      <c r="E295" s="98" t="e">
        <f>IF('User Information'!#REF!="", "", 'User Information'!#REF!)</f>
        <v>#REF!</v>
      </c>
      <c r="F295" s="96" t="e">
        <f>IF('User Information'!#REF!="", "", 'User Information'!#REF!)</f>
        <v>#REF!</v>
      </c>
      <c r="G295" s="97"/>
      <c r="H295" s="99" t="e">
        <f>IF('User Information'!#REF!="", "", 'User Information'!#REF!)</f>
        <v>#REF!</v>
      </c>
      <c r="I295" s="100"/>
      <c r="J295" s="99" t="e">
        <f>IF('User Information'!#REF!="", "", 'User Information'!#REF!)</f>
        <v>#REF!</v>
      </c>
      <c r="K295" s="100"/>
      <c r="L295" s="101" t="e">
        <f>IF('User Information'!#REF!="", "", 'User Information'!#REF!)</f>
        <v>#REF!</v>
      </c>
      <c r="M295" s="107" t="s">
        <v>204</v>
      </c>
      <c r="N295" s="108" t="s">
        <v>205</v>
      </c>
    </row>
    <row r="296" spans="1:14" s="104" customFormat="1" ht="42" customHeight="1">
      <c r="A296" s="530" t="s">
        <v>206</v>
      </c>
      <c r="B296" s="531"/>
      <c r="C296" s="532"/>
      <c r="D296" s="533"/>
      <c r="E296" s="533"/>
      <c r="F296" s="533"/>
      <c r="G296" s="533"/>
      <c r="H296" s="533"/>
      <c r="I296" s="533"/>
      <c r="J296" s="533"/>
      <c r="K296" s="533"/>
      <c r="L296" s="533"/>
      <c r="M296" s="105"/>
      <c r="N296" s="106"/>
    </row>
    <row r="297" spans="1:14" s="104" customFormat="1" ht="33.200000000000003" customHeight="1">
      <c r="A297" s="96">
        <v>143</v>
      </c>
      <c r="B297" s="96" t="e">
        <f>IF('User Information'!#REF!="", "", 'User Information'!#REF!)</f>
        <v>#REF!</v>
      </c>
      <c r="C297" s="96" t="e">
        <f>IF('User Information'!#REF!="", "", 'User Information'!#REF!)</f>
        <v>#REF!</v>
      </c>
      <c r="D297" s="97"/>
      <c r="E297" s="98" t="e">
        <f>IF('User Information'!#REF!="", "", 'User Information'!#REF!)</f>
        <v>#REF!</v>
      </c>
      <c r="F297" s="96" t="e">
        <f>IF('User Information'!#REF!="", "", 'User Information'!#REF!)</f>
        <v>#REF!</v>
      </c>
      <c r="G297" s="97"/>
      <c r="H297" s="99" t="e">
        <f>IF('User Information'!#REF!="", "", 'User Information'!#REF!)</f>
        <v>#REF!</v>
      </c>
      <c r="I297" s="100"/>
      <c r="J297" s="99" t="e">
        <f>IF('User Information'!#REF!="", "", 'User Information'!#REF!)</f>
        <v>#REF!</v>
      </c>
      <c r="K297" s="100"/>
      <c r="L297" s="101" t="e">
        <f>IF('User Information'!#REF!="", "", 'User Information'!#REF!)</f>
        <v>#REF!</v>
      </c>
      <c r="M297" s="102" t="s">
        <v>204</v>
      </c>
      <c r="N297" s="103" t="s">
        <v>205</v>
      </c>
    </row>
    <row r="298" spans="1:14" s="104" customFormat="1" ht="42" customHeight="1">
      <c r="A298" s="530" t="s">
        <v>206</v>
      </c>
      <c r="B298" s="531"/>
      <c r="C298" s="532"/>
      <c r="D298" s="533"/>
      <c r="E298" s="533"/>
      <c r="F298" s="533"/>
      <c r="G298" s="533"/>
      <c r="H298" s="533"/>
      <c r="I298" s="533"/>
      <c r="J298" s="533"/>
      <c r="K298" s="533"/>
      <c r="L298" s="533"/>
      <c r="M298" s="105"/>
      <c r="N298" s="106"/>
    </row>
    <row r="299" spans="1:14" s="104" customFormat="1" ht="33.200000000000003" customHeight="1">
      <c r="A299" s="96">
        <v>144</v>
      </c>
      <c r="B299" s="96" t="e">
        <f>IF('User Information'!#REF!="", "", 'User Information'!#REF!)</f>
        <v>#REF!</v>
      </c>
      <c r="C299" s="96" t="e">
        <f>IF('User Information'!#REF!="", "", 'User Information'!#REF!)</f>
        <v>#REF!</v>
      </c>
      <c r="D299" s="97"/>
      <c r="E299" s="98" t="e">
        <f>IF('User Information'!#REF!="", "", 'User Information'!#REF!)</f>
        <v>#REF!</v>
      </c>
      <c r="F299" s="96" t="e">
        <f>IF('User Information'!#REF!="", "", 'User Information'!#REF!)</f>
        <v>#REF!</v>
      </c>
      <c r="G299" s="97"/>
      <c r="H299" s="99" t="e">
        <f>IF('User Information'!#REF!="", "", 'User Information'!#REF!)</f>
        <v>#REF!</v>
      </c>
      <c r="I299" s="100"/>
      <c r="J299" s="99" t="e">
        <f>IF('User Information'!#REF!="", "", 'User Information'!#REF!)</f>
        <v>#REF!</v>
      </c>
      <c r="K299" s="100"/>
      <c r="L299" s="101" t="e">
        <f>IF('User Information'!#REF!="", "", 'User Information'!#REF!)</f>
        <v>#REF!</v>
      </c>
      <c r="M299" s="107" t="s">
        <v>204</v>
      </c>
      <c r="N299" s="108" t="s">
        <v>205</v>
      </c>
    </row>
    <row r="300" spans="1:14" s="104" customFormat="1" ht="42" customHeight="1">
      <c r="A300" s="530" t="s">
        <v>206</v>
      </c>
      <c r="B300" s="531"/>
      <c r="C300" s="532"/>
      <c r="D300" s="533"/>
      <c r="E300" s="533"/>
      <c r="F300" s="533"/>
      <c r="G300" s="533"/>
      <c r="H300" s="533"/>
      <c r="I300" s="533"/>
      <c r="J300" s="533"/>
      <c r="K300" s="533"/>
      <c r="L300" s="533"/>
      <c r="M300" s="105"/>
      <c r="N300" s="106"/>
    </row>
    <row r="301" spans="1:14" s="104" customFormat="1" ht="33.200000000000003" customHeight="1">
      <c r="A301" s="96">
        <v>145</v>
      </c>
      <c r="B301" s="96" t="e">
        <f>IF('User Information'!#REF!="", "", 'User Information'!#REF!)</f>
        <v>#REF!</v>
      </c>
      <c r="C301" s="96" t="e">
        <f>IF('User Information'!#REF!="", "", 'User Information'!#REF!)</f>
        <v>#REF!</v>
      </c>
      <c r="D301" s="97"/>
      <c r="E301" s="98" t="e">
        <f>IF('User Information'!#REF!="", "", 'User Information'!#REF!)</f>
        <v>#REF!</v>
      </c>
      <c r="F301" s="96" t="e">
        <f>IF('User Information'!#REF!="", "", 'User Information'!#REF!)</f>
        <v>#REF!</v>
      </c>
      <c r="G301" s="97"/>
      <c r="H301" s="99" t="e">
        <f>IF('User Information'!#REF!="", "", 'User Information'!#REF!)</f>
        <v>#REF!</v>
      </c>
      <c r="I301" s="100"/>
      <c r="J301" s="99" t="e">
        <f>IF('User Information'!#REF!="", "", 'User Information'!#REF!)</f>
        <v>#REF!</v>
      </c>
      <c r="K301" s="100"/>
      <c r="L301" s="101" t="e">
        <f>IF('User Information'!#REF!="", "", 'User Information'!#REF!)</f>
        <v>#REF!</v>
      </c>
      <c r="M301" s="102" t="s">
        <v>204</v>
      </c>
      <c r="N301" s="103" t="s">
        <v>205</v>
      </c>
    </row>
    <row r="302" spans="1:14" s="104" customFormat="1" ht="42" customHeight="1">
      <c r="A302" s="530" t="s">
        <v>206</v>
      </c>
      <c r="B302" s="531"/>
      <c r="C302" s="532"/>
      <c r="D302" s="533"/>
      <c r="E302" s="533"/>
      <c r="F302" s="533"/>
      <c r="G302" s="533"/>
      <c r="H302" s="533"/>
      <c r="I302" s="533"/>
      <c r="J302" s="533"/>
      <c r="K302" s="533"/>
      <c r="L302" s="533"/>
      <c r="M302" s="105"/>
      <c r="N302" s="106"/>
    </row>
    <row r="303" spans="1:14" s="104" customFormat="1" ht="33.200000000000003" customHeight="1">
      <c r="A303" s="96">
        <v>146</v>
      </c>
      <c r="B303" s="96" t="e">
        <f>IF('User Information'!#REF!="", "", 'User Information'!#REF!)</f>
        <v>#REF!</v>
      </c>
      <c r="C303" s="96" t="e">
        <f>IF('User Information'!#REF!="", "", 'User Information'!#REF!)</f>
        <v>#REF!</v>
      </c>
      <c r="D303" s="97"/>
      <c r="E303" s="98" t="e">
        <f>IF('User Information'!#REF!="", "", 'User Information'!#REF!)</f>
        <v>#REF!</v>
      </c>
      <c r="F303" s="96" t="e">
        <f>IF('User Information'!#REF!="", "", 'User Information'!#REF!)</f>
        <v>#REF!</v>
      </c>
      <c r="G303" s="97"/>
      <c r="H303" s="99" t="e">
        <f>IF('User Information'!#REF!="", "", 'User Information'!#REF!)</f>
        <v>#REF!</v>
      </c>
      <c r="I303" s="100"/>
      <c r="J303" s="99" t="e">
        <f>IF('User Information'!#REF!="", "", 'User Information'!#REF!)</f>
        <v>#REF!</v>
      </c>
      <c r="K303" s="100"/>
      <c r="L303" s="101" t="e">
        <f>IF('User Information'!#REF!="", "", 'User Information'!#REF!)</f>
        <v>#REF!</v>
      </c>
      <c r="M303" s="107" t="s">
        <v>204</v>
      </c>
      <c r="N303" s="108" t="s">
        <v>205</v>
      </c>
    </row>
    <row r="304" spans="1:14" s="104" customFormat="1" ht="42" customHeight="1">
      <c r="A304" s="530" t="s">
        <v>206</v>
      </c>
      <c r="B304" s="531"/>
      <c r="C304" s="532"/>
      <c r="D304" s="533"/>
      <c r="E304" s="533"/>
      <c r="F304" s="533"/>
      <c r="G304" s="533"/>
      <c r="H304" s="533"/>
      <c r="I304" s="533"/>
      <c r="J304" s="533"/>
      <c r="K304" s="533"/>
      <c r="L304" s="533"/>
      <c r="M304" s="105"/>
      <c r="N304" s="106"/>
    </row>
    <row r="305" spans="1:14" s="104" customFormat="1" ht="33.200000000000003" customHeight="1">
      <c r="A305" s="96">
        <v>147</v>
      </c>
      <c r="B305" s="96" t="e">
        <f>IF('User Information'!#REF!="", "", 'User Information'!#REF!)</f>
        <v>#REF!</v>
      </c>
      <c r="C305" s="96" t="e">
        <f>IF('User Information'!#REF!="", "", 'User Information'!#REF!)</f>
        <v>#REF!</v>
      </c>
      <c r="D305" s="97"/>
      <c r="E305" s="98" t="e">
        <f>IF('User Information'!#REF!="", "", 'User Information'!#REF!)</f>
        <v>#REF!</v>
      </c>
      <c r="F305" s="96" t="e">
        <f>IF('User Information'!#REF!="", "", 'User Information'!#REF!)</f>
        <v>#REF!</v>
      </c>
      <c r="G305" s="97"/>
      <c r="H305" s="99" t="e">
        <f>IF('User Information'!#REF!="", "", 'User Information'!#REF!)</f>
        <v>#REF!</v>
      </c>
      <c r="I305" s="100"/>
      <c r="J305" s="99" t="e">
        <f>IF('User Information'!#REF!="", "", 'User Information'!#REF!)</f>
        <v>#REF!</v>
      </c>
      <c r="K305" s="100"/>
      <c r="L305" s="101" t="e">
        <f>IF('User Information'!#REF!="", "", 'User Information'!#REF!)</f>
        <v>#REF!</v>
      </c>
      <c r="M305" s="102" t="s">
        <v>204</v>
      </c>
      <c r="N305" s="103" t="s">
        <v>205</v>
      </c>
    </row>
    <row r="306" spans="1:14" s="104" customFormat="1" ht="42" customHeight="1">
      <c r="A306" s="530" t="s">
        <v>206</v>
      </c>
      <c r="B306" s="531"/>
      <c r="C306" s="532"/>
      <c r="D306" s="533"/>
      <c r="E306" s="533"/>
      <c r="F306" s="533"/>
      <c r="G306" s="533"/>
      <c r="H306" s="533"/>
      <c r="I306" s="533"/>
      <c r="J306" s="533"/>
      <c r="K306" s="533"/>
      <c r="L306" s="533"/>
      <c r="M306" s="105"/>
      <c r="N306" s="106"/>
    </row>
    <row r="307" spans="1:14" s="104" customFormat="1" ht="33.200000000000003" customHeight="1">
      <c r="A307" s="96">
        <v>148</v>
      </c>
      <c r="B307" s="96" t="e">
        <f>IF('User Information'!#REF!="", "", 'User Information'!#REF!)</f>
        <v>#REF!</v>
      </c>
      <c r="C307" s="96" t="e">
        <f>IF('User Information'!#REF!="", "", 'User Information'!#REF!)</f>
        <v>#REF!</v>
      </c>
      <c r="D307" s="97"/>
      <c r="E307" s="98" t="e">
        <f>IF('User Information'!#REF!="", "", 'User Information'!#REF!)</f>
        <v>#REF!</v>
      </c>
      <c r="F307" s="96" t="e">
        <f>IF('User Information'!#REF!="", "", 'User Information'!#REF!)</f>
        <v>#REF!</v>
      </c>
      <c r="G307" s="97"/>
      <c r="H307" s="99" t="e">
        <f>IF('User Information'!#REF!="", "", 'User Information'!#REF!)</f>
        <v>#REF!</v>
      </c>
      <c r="I307" s="100"/>
      <c r="J307" s="99" t="e">
        <f>IF('User Information'!#REF!="", "", 'User Information'!#REF!)</f>
        <v>#REF!</v>
      </c>
      <c r="K307" s="100"/>
      <c r="L307" s="101" t="e">
        <f>IF('User Information'!#REF!="", "", 'User Information'!#REF!)</f>
        <v>#REF!</v>
      </c>
      <c r="M307" s="107" t="s">
        <v>204</v>
      </c>
      <c r="N307" s="108" t="s">
        <v>205</v>
      </c>
    </row>
    <row r="308" spans="1:14" s="104" customFormat="1" ht="42" customHeight="1">
      <c r="A308" s="530" t="s">
        <v>206</v>
      </c>
      <c r="B308" s="531"/>
      <c r="C308" s="532"/>
      <c r="D308" s="533"/>
      <c r="E308" s="533"/>
      <c r="F308" s="533"/>
      <c r="G308" s="533"/>
      <c r="H308" s="533"/>
      <c r="I308" s="533"/>
      <c r="J308" s="533"/>
      <c r="K308" s="533"/>
      <c r="L308" s="533"/>
      <c r="M308" s="105"/>
      <c r="N308" s="106"/>
    </row>
    <row r="309" spans="1:14" s="104" customFormat="1" ht="33.200000000000003" customHeight="1">
      <c r="A309" s="96">
        <v>149</v>
      </c>
      <c r="B309" s="96" t="e">
        <f>IF('User Information'!#REF!="", "", 'User Information'!#REF!)</f>
        <v>#REF!</v>
      </c>
      <c r="C309" s="96" t="e">
        <f>IF('User Information'!#REF!="", "", 'User Information'!#REF!)</f>
        <v>#REF!</v>
      </c>
      <c r="D309" s="97"/>
      <c r="E309" s="98" t="e">
        <f>IF('User Information'!#REF!="", "", 'User Information'!#REF!)</f>
        <v>#REF!</v>
      </c>
      <c r="F309" s="96" t="e">
        <f>IF('User Information'!#REF!="", "", 'User Information'!#REF!)</f>
        <v>#REF!</v>
      </c>
      <c r="G309" s="97"/>
      <c r="H309" s="99" t="e">
        <f>IF('User Information'!#REF!="", "", 'User Information'!#REF!)</f>
        <v>#REF!</v>
      </c>
      <c r="I309" s="100"/>
      <c r="J309" s="99" t="e">
        <f>IF('User Information'!#REF!="", "", 'User Information'!#REF!)</f>
        <v>#REF!</v>
      </c>
      <c r="K309" s="100"/>
      <c r="L309" s="101" t="e">
        <f>IF('User Information'!#REF!="", "", 'User Information'!#REF!)</f>
        <v>#REF!</v>
      </c>
      <c r="M309" s="102" t="s">
        <v>204</v>
      </c>
      <c r="N309" s="103" t="s">
        <v>205</v>
      </c>
    </row>
    <row r="310" spans="1:14" s="104" customFormat="1" ht="42" customHeight="1">
      <c r="A310" s="530" t="s">
        <v>206</v>
      </c>
      <c r="B310" s="531"/>
      <c r="C310" s="532"/>
      <c r="D310" s="533"/>
      <c r="E310" s="533"/>
      <c r="F310" s="533"/>
      <c r="G310" s="533"/>
      <c r="H310" s="533"/>
      <c r="I310" s="533"/>
      <c r="J310" s="533"/>
      <c r="K310" s="533"/>
      <c r="L310" s="533"/>
      <c r="M310" s="105"/>
      <c r="N310" s="106"/>
    </row>
    <row r="311" spans="1:14" s="104" customFormat="1" ht="33.200000000000003" customHeight="1">
      <c r="A311" s="96">
        <v>150</v>
      </c>
      <c r="B311" s="96" t="e">
        <f>IF('User Information'!#REF!="", "", 'User Information'!#REF!)</f>
        <v>#REF!</v>
      </c>
      <c r="C311" s="96" t="e">
        <f>IF('User Information'!#REF!="", "", 'User Information'!#REF!)</f>
        <v>#REF!</v>
      </c>
      <c r="D311" s="97"/>
      <c r="E311" s="98" t="e">
        <f>IF('User Information'!#REF!="", "", 'User Information'!#REF!)</f>
        <v>#REF!</v>
      </c>
      <c r="F311" s="96" t="e">
        <f>IF('User Information'!#REF!="", "", 'User Information'!#REF!)</f>
        <v>#REF!</v>
      </c>
      <c r="G311" s="97"/>
      <c r="H311" s="99" t="e">
        <f>IF('User Information'!#REF!="", "", 'User Information'!#REF!)</f>
        <v>#REF!</v>
      </c>
      <c r="I311" s="100"/>
      <c r="J311" s="99" t="e">
        <f>IF('User Information'!#REF!="", "", 'User Information'!#REF!)</f>
        <v>#REF!</v>
      </c>
      <c r="K311" s="100"/>
      <c r="L311" s="101" t="e">
        <f>IF('User Information'!#REF!="", "", 'User Information'!#REF!)</f>
        <v>#REF!</v>
      </c>
      <c r="M311" s="107" t="s">
        <v>204</v>
      </c>
      <c r="N311" s="108" t="s">
        <v>205</v>
      </c>
    </row>
    <row r="312" spans="1:14" s="104" customFormat="1" ht="42" customHeight="1">
      <c r="A312" s="530" t="s">
        <v>206</v>
      </c>
      <c r="B312" s="531"/>
      <c r="C312" s="532"/>
      <c r="D312" s="533"/>
      <c r="E312" s="533"/>
      <c r="F312" s="533"/>
      <c r="G312" s="533"/>
      <c r="H312" s="533"/>
      <c r="I312" s="533"/>
      <c r="J312" s="533"/>
      <c r="K312" s="533"/>
      <c r="L312" s="533"/>
      <c r="M312" s="105"/>
      <c r="N312" s="106"/>
    </row>
    <row r="313" spans="1:14" s="104" customFormat="1" ht="33.200000000000003" customHeight="1">
      <c r="A313" s="96">
        <v>151</v>
      </c>
      <c r="B313" s="96" t="e">
        <f>IF('User Information'!#REF!="", "", 'User Information'!#REF!)</f>
        <v>#REF!</v>
      </c>
      <c r="C313" s="96" t="e">
        <f>IF('User Information'!#REF!="", "", 'User Information'!#REF!)</f>
        <v>#REF!</v>
      </c>
      <c r="D313" s="97"/>
      <c r="E313" s="98" t="e">
        <f>IF('User Information'!#REF!="", "", 'User Information'!#REF!)</f>
        <v>#REF!</v>
      </c>
      <c r="F313" s="96" t="e">
        <f>IF('User Information'!#REF!="", "", 'User Information'!#REF!)</f>
        <v>#REF!</v>
      </c>
      <c r="G313" s="97"/>
      <c r="H313" s="99" t="e">
        <f>IF('User Information'!#REF!="", "", 'User Information'!#REF!)</f>
        <v>#REF!</v>
      </c>
      <c r="I313" s="100"/>
      <c r="J313" s="99" t="e">
        <f>IF('User Information'!#REF!="", "", 'User Information'!#REF!)</f>
        <v>#REF!</v>
      </c>
      <c r="K313" s="100"/>
      <c r="L313" s="101" t="e">
        <f>IF('User Information'!#REF!="", "", 'User Information'!#REF!)</f>
        <v>#REF!</v>
      </c>
      <c r="M313" s="102" t="s">
        <v>204</v>
      </c>
      <c r="N313" s="103" t="s">
        <v>205</v>
      </c>
    </row>
    <row r="314" spans="1:14" s="104" customFormat="1" ht="42" customHeight="1">
      <c r="A314" s="530" t="s">
        <v>206</v>
      </c>
      <c r="B314" s="531"/>
      <c r="C314" s="532"/>
      <c r="D314" s="533"/>
      <c r="E314" s="533"/>
      <c r="F314" s="533"/>
      <c r="G314" s="533"/>
      <c r="H314" s="533"/>
      <c r="I314" s="533"/>
      <c r="J314" s="533"/>
      <c r="K314" s="533"/>
      <c r="L314" s="533"/>
      <c r="M314" s="105"/>
      <c r="N314" s="106"/>
    </row>
    <row r="315" spans="1:14" s="104" customFormat="1" ht="33.200000000000003" customHeight="1">
      <c r="A315" s="96">
        <v>152</v>
      </c>
      <c r="B315" s="96" t="e">
        <f>IF('User Information'!#REF!="", "", 'User Information'!#REF!)</f>
        <v>#REF!</v>
      </c>
      <c r="C315" s="96" t="e">
        <f>IF('User Information'!#REF!="", "", 'User Information'!#REF!)</f>
        <v>#REF!</v>
      </c>
      <c r="D315" s="97"/>
      <c r="E315" s="98" t="e">
        <f>IF('User Information'!#REF!="", "", 'User Information'!#REF!)</f>
        <v>#REF!</v>
      </c>
      <c r="F315" s="96" t="e">
        <f>IF('User Information'!#REF!="", "", 'User Information'!#REF!)</f>
        <v>#REF!</v>
      </c>
      <c r="G315" s="97"/>
      <c r="H315" s="99" t="e">
        <f>IF('User Information'!#REF!="", "", 'User Information'!#REF!)</f>
        <v>#REF!</v>
      </c>
      <c r="I315" s="100"/>
      <c r="J315" s="99" t="e">
        <f>IF('User Information'!#REF!="", "", 'User Information'!#REF!)</f>
        <v>#REF!</v>
      </c>
      <c r="K315" s="100"/>
      <c r="L315" s="101" t="e">
        <f>IF('User Information'!#REF!="", "", 'User Information'!#REF!)</f>
        <v>#REF!</v>
      </c>
      <c r="M315" s="107" t="s">
        <v>204</v>
      </c>
      <c r="N315" s="108" t="s">
        <v>205</v>
      </c>
    </row>
    <row r="316" spans="1:14" s="104" customFormat="1" ht="42" customHeight="1">
      <c r="A316" s="530" t="s">
        <v>206</v>
      </c>
      <c r="B316" s="531"/>
      <c r="C316" s="532"/>
      <c r="D316" s="533"/>
      <c r="E316" s="533"/>
      <c r="F316" s="533"/>
      <c r="G316" s="533"/>
      <c r="H316" s="533"/>
      <c r="I316" s="533"/>
      <c r="J316" s="533"/>
      <c r="K316" s="533"/>
      <c r="L316" s="533"/>
      <c r="M316" s="105"/>
      <c r="N316" s="106"/>
    </row>
    <row r="317" spans="1:14" s="104" customFormat="1" ht="33.200000000000003" customHeight="1">
      <c r="A317" s="96">
        <v>153</v>
      </c>
      <c r="B317" s="96" t="e">
        <f>IF('User Information'!#REF!="", "", 'User Information'!#REF!)</f>
        <v>#REF!</v>
      </c>
      <c r="C317" s="96" t="e">
        <f>IF('User Information'!#REF!="", "", 'User Information'!#REF!)</f>
        <v>#REF!</v>
      </c>
      <c r="D317" s="97"/>
      <c r="E317" s="98" t="e">
        <f>IF('User Information'!#REF!="", "", 'User Information'!#REF!)</f>
        <v>#REF!</v>
      </c>
      <c r="F317" s="96" t="e">
        <f>IF('User Information'!#REF!="", "", 'User Information'!#REF!)</f>
        <v>#REF!</v>
      </c>
      <c r="G317" s="97"/>
      <c r="H317" s="99" t="e">
        <f>IF('User Information'!#REF!="", "", 'User Information'!#REF!)</f>
        <v>#REF!</v>
      </c>
      <c r="I317" s="100"/>
      <c r="J317" s="99" t="e">
        <f>IF('User Information'!#REF!="", "", 'User Information'!#REF!)</f>
        <v>#REF!</v>
      </c>
      <c r="K317" s="100"/>
      <c r="L317" s="101" t="e">
        <f>IF('User Information'!#REF!="", "", 'User Information'!#REF!)</f>
        <v>#REF!</v>
      </c>
      <c r="M317" s="102" t="s">
        <v>204</v>
      </c>
      <c r="N317" s="103" t="s">
        <v>205</v>
      </c>
    </row>
    <row r="318" spans="1:14" s="104" customFormat="1" ht="42" customHeight="1">
      <c r="A318" s="530" t="s">
        <v>206</v>
      </c>
      <c r="B318" s="531"/>
      <c r="C318" s="532"/>
      <c r="D318" s="533"/>
      <c r="E318" s="533"/>
      <c r="F318" s="533"/>
      <c r="G318" s="533"/>
      <c r="H318" s="533"/>
      <c r="I318" s="533"/>
      <c r="J318" s="533"/>
      <c r="K318" s="533"/>
      <c r="L318" s="533"/>
      <c r="M318" s="105"/>
      <c r="N318" s="106"/>
    </row>
    <row r="319" spans="1:14" s="104" customFormat="1" ht="33.200000000000003" customHeight="1">
      <c r="A319" s="96">
        <v>154</v>
      </c>
      <c r="B319" s="96" t="e">
        <f>IF('User Information'!#REF!="", "", 'User Information'!#REF!)</f>
        <v>#REF!</v>
      </c>
      <c r="C319" s="96" t="e">
        <f>IF('User Information'!#REF!="", "", 'User Information'!#REF!)</f>
        <v>#REF!</v>
      </c>
      <c r="D319" s="97"/>
      <c r="E319" s="98" t="e">
        <f>IF('User Information'!#REF!="", "", 'User Information'!#REF!)</f>
        <v>#REF!</v>
      </c>
      <c r="F319" s="96" t="e">
        <f>IF('User Information'!#REF!="", "", 'User Information'!#REF!)</f>
        <v>#REF!</v>
      </c>
      <c r="G319" s="97"/>
      <c r="H319" s="99" t="e">
        <f>IF('User Information'!#REF!="", "", 'User Information'!#REF!)</f>
        <v>#REF!</v>
      </c>
      <c r="I319" s="100"/>
      <c r="J319" s="99" t="e">
        <f>IF('User Information'!#REF!="", "", 'User Information'!#REF!)</f>
        <v>#REF!</v>
      </c>
      <c r="K319" s="100"/>
      <c r="L319" s="101" t="e">
        <f>IF('User Information'!#REF!="", "", 'User Information'!#REF!)</f>
        <v>#REF!</v>
      </c>
      <c r="M319" s="107" t="s">
        <v>204</v>
      </c>
      <c r="N319" s="108" t="s">
        <v>205</v>
      </c>
    </row>
    <row r="320" spans="1:14" s="104" customFormat="1" ht="42" customHeight="1">
      <c r="A320" s="530" t="s">
        <v>206</v>
      </c>
      <c r="B320" s="531"/>
      <c r="C320" s="532"/>
      <c r="D320" s="533"/>
      <c r="E320" s="533"/>
      <c r="F320" s="533"/>
      <c r="G320" s="533"/>
      <c r="H320" s="533"/>
      <c r="I320" s="533"/>
      <c r="J320" s="533"/>
      <c r="K320" s="533"/>
      <c r="L320" s="533"/>
      <c r="M320" s="105"/>
      <c r="N320" s="106"/>
    </row>
    <row r="321" spans="1:14" s="104" customFormat="1" ht="33.200000000000003" customHeight="1">
      <c r="A321" s="96">
        <v>155</v>
      </c>
      <c r="B321" s="96" t="e">
        <f>IF('User Information'!#REF!="", "", 'User Information'!#REF!)</f>
        <v>#REF!</v>
      </c>
      <c r="C321" s="96" t="e">
        <f>IF('User Information'!#REF!="", "", 'User Information'!#REF!)</f>
        <v>#REF!</v>
      </c>
      <c r="D321" s="97"/>
      <c r="E321" s="98" t="e">
        <f>IF('User Information'!#REF!="", "", 'User Information'!#REF!)</f>
        <v>#REF!</v>
      </c>
      <c r="F321" s="96" t="e">
        <f>IF('User Information'!#REF!="", "", 'User Information'!#REF!)</f>
        <v>#REF!</v>
      </c>
      <c r="G321" s="97"/>
      <c r="H321" s="99" t="e">
        <f>IF('User Information'!#REF!="", "", 'User Information'!#REF!)</f>
        <v>#REF!</v>
      </c>
      <c r="I321" s="100"/>
      <c r="J321" s="99" t="e">
        <f>IF('User Information'!#REF!="", "", 'User Information'!#REF!)</f>
        <v>#REF!</v>
      </c>
      <c r="K321" s="100"/>
      <c r="L321" s="101" t="e">
        <f>IF('User Information'!#REF!="", "", 'User Information'!#REF!)</f>
        <v>#REF!</v>
      </c>
      <c r="M321" s="102" t="s">
        <v>204</v>
      </c>
      <c r="N321" s="103" t="s">
        <v>205</v>
      </c>
    </row>
    <row r="322" spans="1:14" s="104" customFormat="1" ht="42" customHeight="1">
      <c r="A322" s="530" t="s">
        <v>206</v>
      </c>
      <c r="B322" s="531"/>
      <c r="C322" s="532"/>
      <c r="D322" s="533"/>
      <c r="E322" s="533"/>
      <c r="F322" s="533"/>
      <c r="G322" s="533"/>
      <c r="H322" s="533"/>
      <c r="I322" s="533"/>
      <c r="J322" s="533"/>
      <c r="K322" s="533"/>
      <c r="L322" s="533"/>
      <c r="M322" s="105"/>
      <c r="N322" s="106"/>
    </row>
    <row r="323" spans="1:14" s="104" customFormat="1" ht="33.200000000000003" customHeight="1">
      <c r="A323" s="96">
        <v>156</v>
      </c>
      <c r="B323" s="96" t="e">
        <f>IF('User Information'!#REF!="", "", 'User Information'!#REF!)</f>
        <v>#REF!</v>
      </c>
      <c r="C323" s="96" t="e">
        <f>IF('User Information'!#REF!="", "", 'User Information'!#REF!)</f>
        <v>#REF!</v>
      </c>
      <c r="D323" s="97"/>
      <c r="E323" s="98" t="e">
        <f>IF('User Information'!#REF!="", "", 'User Information'!#REF!)</f>
        <v>#REF!</v>
      </c>
      <c r="F323" s="96" t="e">
        <f>IF('User Information'!#REF!="", "", 'User Information'!#REF!)</f>
        <v>#REF!</v>
      </c>
      <c r="G323" s="97"/>
      <c r="H323" s="99" t="e">
        <f>IF('User Information'!#REF!="", "", 'User Information'!#REF!)</f>
        <v>#REF!</v>
      </c>
      <c r="I323" s="100"/>
      <c r="J323" s="99" t="e">
        <f>IF('User Information'!#REF!="", "", 'User Information'!#REF!)</f>
        <v>#REF!</v>
      </c>
      <c r="K323" s="100"/>
      <c r="L323" s="101" t="e">
        <f>IF('User Information'!#REF!="", "", 'User Information'!#REF!)</f>
        <v>#REF!</v>
      </c>
      <c r="M323" s="107" t="s">
        <v>204</v>
      </c>
      <c r="N323" s="108" t="s">
        <v>205</v>
      </c>
    </row>
    <row r="324" spans="1:14" s="104" customFormat="1" ht="42" customHeight="1">
      <c r="A324" s="530" t="s">
        <v>206</v>
      </c>
      <c r="B324" s="531"/>
      <c r="C324" s="532"/>
      <c r="D324" s="533"/>
      <c r="E324" s="533"/>
      <c r="F324" s="533"/>
      <c r="G324" s="533"/>
      <c r="H324" s="533"/>
      <c r="I324" s="533"/>
      <c r="J324" s="533"/>
      <c r="K324" s="533"/>
      <c r="L324" s="533"/>
      <c r="M324" s="105"/>
      <c r="N324" s="106"/>
    </row>
    <row r="325" spans="1:14" s="104" customFormat="1" ht="33.200000000000003" customHeight="1">
      <c r="A325" s="96">
        <v>157</v>
      </c>
      <c r="B325" s="96" t="e">
        <f>IF('User Information'!#REF!="", "", 'User Information'!#REF!)</f>
        <v>#REF!</v>
      </c>
      <c r="C325" s="96" t="e">
        <f>IF('User Information'!#REF!="", "", 'User Information'!#REF!)</f>
        <v>#REF!</v>
      </c>
      <c r="D325" s="97"/>
      <c r="E325" s="98" t="e">
        <f>IF('User Information'!#REF!="", "", 'User Information'!#REF!)</f>
        <v>#REF!</v>
      </c>
      <c r="F325" s="96" t="e">
        <f>IF('User Information'!#REF!="", "", 'User Information'!#REF!)</f>
        <v>#REF!</v>
      </c>
      <c r="G325" s="97"/>
      <c r="H325" s="99" t="e">
        <f>IF('User Information'!#REF!="", "", 'User Information'!#REF!)</f>
        <v>#REF!</v>
      </c>
      <c r="I325" s="100"/>
      <c r="J325" s="99" t="e">
        <f>IF('User Information'!#REF!="", "", 'User Information'!#REF!)</f>
        <v>#REF!</v>
      </c>
      <c r="K325" s="100"/>
      <c r="L325" s="101" t="e">
        <f>IF('User Information'!#REF!="", "", 'User Information'!#REF!)</f>
        <v>#REF!</v>
      </c>
      <c r="M325" s="102" t="s">
        <v>204</v>
      </c>
      <c r="N325" s="103" t="s">
        <v>205</v>
      </c>
    </row>
    <row r="326" spans="1:14" s="104" customFormat="1" ht="42" customHeight="1">
      <c r="A326" s="530" t="s">
        <v>206</v>
      </c>
      <c r="B326" s="531"/>
      <c r="C326" s="532"/>
      <c r="D326" s="533"/>
      <c r="E326" s="533"/>
      <c r="F326" s="533"/>
      <c r="G326" s="533"/>
      <c r="H326" s="533"/>
      <c r="I326" s="533"/>
      <c r="J326" s="533"/>
      <c r="K326" s="533"/>
      <c r="L326" s="533"/>
      <c r="M326" s="105"/>
      <c r="N326" s="106"/>
    </row>
    <row r="327" spans="1:14" s="104" customFormat="1" ht="33.200000000000003" customHeight="1">
      <c r="A327" s="96">
        <v>158</v>
      </c>
      <c r="B327" s="96" t="e">
        <f>IF('User Information'!#REF!="", "", 'User Information'!#REF!)</f>
        <v>#REF!</v>
      </c>
      <c r="C327" s="96" t="e">
        <f>IF('User Information'!#REF!="", "", 'User Information'!#REF!)</f>
        <v>#REF!</v>
      </c>
      <c r="D327" s="97"/>
      <c r="E327" s="98" t="e">
        <f>IF('User Information'!#REF!="", "", 'User Information'!#REF!)</f>
        <v>#REF!</v>
      </c>
      <c r="F327" s="96" t="e">
        <f>IF('User Information'!#REF!="", "", 'User Information'!#REF!)</f>
        <v>#REF!</v>
      </c>
      <c r="G327" s="97"/>
      <c r="H327" s="99" t="e">
        <f>IF('User Information'!#REF!="", "", 'User Information'!#REF!)</f>
        <v>#REF!</v>
      </c>
      <c r="I327" s="100"/>
      <c r="J327" s="99" t="e">
        <f>IF('User Information'!#REF!="", "", 'User Information'!#REF!)</f>
        <v>#REF!</v>
      </c>
      <c r="K327" s="100"/>
      <c r="L327" s="101" t="e">
        <f>IF('User Information'!#REF!="", "", 'User Information'!#REF!)</f>
        <v>#REF!</v>
      </c>
      <c r="M327" s="107" t="s">
        <v>204</v>
      </c>
      <c r="N327" s="108" t="s">
        <v>205</v>
      </c>
    </row>
    <row r="328" spans="1:14" s="104" customFormat="1" ht="42" customHeight="1">
      <c r="A328" s="530" t="s">
        <v>206</v>
      </c>
      <c r="B328" s="531"/>
      <c r="C328" s="532"/>
      <c r="D328" s="533"/>
      <c r="E328" s="533"/>
      <c r="F328" s="533"/>
      <c r="G328" s="533"/>
      <c r="H328" s="533"/>
      <c r="I328" s="533"/>
      <c r="J328" s="533"/>
      <c r="K328" s="533"/>
      <c r="L328" s="533"/>
      <c r="M328" s="105"/>
      <c r="N328" s="106"/>
    </row>
    <row r="329" spans="1:14" s="104" customFormat="1" ht="33.200000000000003" customHeight="1">
      <c r="A329" s="96">
        <v>159</v>
      </c>
      <c r="B329" s="96" t="e">
        <f>IF('User Information'!#REF!="", "", 'User Information'!#REF!)</f>
        <v>#REF!</v>
      </c>
      <c r="C329" s="96" t="e">
        <f>IF('User Information'!#REF!="", "", 'User Information'!#REF!)</f>
        <v>#REF!</v>
      </c>
      <c r="D329" s="97"/>
      <c r="E329" s="98" t="e">
        <f>IF('User Information'!#REF!="", "", 'User Information'!#REF!)</f>
        <v>#REF!</v>
      </c>
      <c r="F329" s="96" t="e">
        <f>IF('User Information'!#REF!="", "", 'User Information'!#REF!)</f>
        <v>#REF!</v>
      </c>
      <c r="G329" s="97"/>
      <c r="H329" s="99" t="e">
        <f>IF('User Information'!#REF!="", "", 'User Information'!#REF!)</f>
        <v>#REF!</v>
      </c>
      <c r="I329" s="100"/>
      <c r="J329" s="99" t="e">
        <f>IF('User Information'!#REF!="", "", 'User Information'!#REF!)</f>
        <v>#REF!</v>
      </c>
      <c r="K329" s="100"/>
      <c r="L329" s="101" t="e">
        <f>IF('User Information'!#REF!="", "", 'User Information'!#REF!)</f>
        <v>#REF!</v>
      </c>
      <c r="M329" s="102" t="s">
        <v>204</v>
      </c>
      <c r="N329" s="103" t="s">
        <v>205</v>
      </c>
    </row>
    <row r="330" spans="1:14" s="104" customFormat="1" ht="42" customHeight="1">
      <c r="A330" s="530" t="s">
        <v>206</v>
      </c>
      <c r="B330" s="531"/>
      <c r="C330" s="532"/>
      <c r="D330" s="533"/>
      <c r="E330" s="533"/>
      <c r="F330" s="533"/>
      <c r="G330" s="533"/>
      <c r="H330" s="533"/>
      <c r="I330" s="533"/>
      <c r="J330" s="533"/>
      <c r="K330" s="533"/>
      <c r="L330" s="533"/>
      <c r="M330" s="105"/>
      <c r="N330" s="106"/>
    </row>
    <row r="331" spans="1:14" s="104" customFormat="1" ht="33.200000000000003" customHeight="1">
      <c r="A331" s="96">
        <v>160</v>
      </c>
      <c r="B331" s="96" t="e">
        <f>IF('User Information'!#REF!="", "", 'User Information'!#REF!)</f>
        <v>#REF!</v>
      </c>
      <c r="C331" s="96" t="e">
        <f>IF('User Information'!#REF!="", "", 'User Information'!#REF!)</f>
        <v>#REF!</v>
      </c>
      <c r="D331" s="97"/>
      <c r="E331" s="98" t="e">
        <f>IF('User Information'!#REF!="", "", 'User Information'!#REF!)</f>
        <v>#REF!</v>
      </c>
      <c r="F331" s="96" t="e">
        <f>IF('User Information'!#REF!="", "", 'User Information'!#REF!)</f>
        <v>#REF!</v>
      </c>
      <c r="G331" s="97"/>
      <c r="H331" s="99" t="e">
        <f>IF('User Information'!#REF!="", "", 'User Information'!#REF!)</f>
        <v>#REF!</v>
      </c>
      <c r="I331" s="100"/>
      <c r="J331" s="99" t="e">
        <f>IF('User Information'!#REF!="", "", 'User Information'!#REF!)</f>
        <v>#REF!</v>
      </c>
      <c r="K331" s="100"/>
      <c r="L331" s="101" t="e">
        <f>IF('User Information'!#REF!="", "", 'User Information'!#REF!)</f>
        <v>#REF!</v>
      </c>
      <c r="M331" s="107" t="s">
        <v>204</v>
      </c>
      <c r="N331" s="108" t="s">
        <v>205</v>
      </c>
    </row>
    <row r="332" spans="1:14" s="104" customFormat="1" ht="42" customHeight="1">
      <c r="A332" s="530" t="s">
        <v>206</v>
      </c>
      <c r="B332" s="531"/>
      <c r="C332" s="532"/>
      <c r="D332" s="533"/>
      <c r="E332" s="533"/>
      <c r="F332" s="533"/>
      <c r="G332" s="533"/>
      <c r="H332" s="533"/>
      <c r="I332" s="533"/>
      <c r="J332" s="533"/>
      <c r="K332" s="533"/>
      <c r="L332" s="533"/>
      <c r="M332" s="105"/>
      <c r="N332" s="106"/>
    </row>
    <row r="333" spans="1:14" s="104" customFormat="1" ht="33.200000000000003" customHeight="1">
      <c r="A333" s="96">
        <v>161</v>
      </c>
      <c r="B333" s="96" t="e">
        <f>IF('User Information'!#REF!="", "", 'User Information'!#REF!)</f>
        <v>#REF!</v>
      </c>
      <c r="C333" s="96" t="e">
        <f>IF('User Information'!#REF!="", "", 'User Information'!#REF!)</f>
        <v>#REF!</v>
      </c>
      <c r="D333" s="97"/>
      <c r="E333" s="98" t="e">
        <f>IF('User Information'!#REF!="", "", 'User Information'!#REF!)</f>
        <v>#REF!</v>
      </c>
      <c r="F333" s="96" t="e">
        <f>IF('User Information'!#REF!="", "", 'User Information'!#REF!)</f>
        <v>#REF!</v>
      </c>
      <c r="G333" s="97"/>
      <c r="H333" s="99" t="e">
        <f>IF('User Information'!#REF!="", "", 'User Information'!#REF!)</f>
        <v>#REF!</v>
      </c>
      <c r="I333" s="100"/>
      <c r="J333" s="99" t="e">
        <f>IF('User Information'!#REF!="", "", 'User Information'!#REF!)</f>
        <v>#REF!</v>
      </c>
      <c r="K333" s="100"/>
      <c r="L333" s="101" t="e">
        <f>IF('User Information'!#REF!="", "", 'User Information'!#REF!)</f>
        <v>#REF!</v>
      </c>
      <c r="M333" s="102" t="s">
        <v>204</v>
      </c>
      <c r="N333" s="103" t="s">
        <v>205</v>
      </c>
    </row>
    <row r="334" spans="1:14" s="104" customFormat="1" ht="42" customHeight="1">
      <c r="A334" s="530" t="s">
        <v>206</v>
      </c>
      <c r="B334" s="531"/>
      <c r="C334" s="532"/>
      <c r="D334" s="533"/>
      <c r="E334" s="533"/>
      <c r="F334" s="533"/>
      <c r="G334" s="533"/>
      <c r="H334" s="533"/>
      <c r="I334" s="533"/>
      <c r="J334" s="533"/>
      <c r="K334" s="533"/>
      <c r="L334" s="533"/>
      <c r="M334" s="105"/>
      <c r="N334" s="106"/>
    </row>
    <row r="335" spans="1:14" s="104" customFormat="1" ht="33.200000000000003" customHeight="1">
      <c r="A335" s="96">
        <v>162</v>
      </c>
      <c r="B335" s="96" t="e">
        <f>IF('User Information'!#REF!="", "", 'User Information'!#REF!)</f>
        <v>#REF!</v>
      </c>
      <c r="C335" s="96" t="e">
        <f>IF('User Information'!#REF!="", "", 'User Information'!#REF!)</f>
        <v>#REF!</v>
      </c>
      <c r="D335" s="97"/>
      <c r="E335" s="98" t="e">
        <f>IF('User Information'!#REF!="", "", 'User Information'!#REF!)</f>
        <v>#REF!</v>
      </c>
      <c r="F335" s="96" t="e">
        <f>IF('User Information'!#REF!="", "", 'User Information'!#REF!)</f>
        <v>#REF!</v>
      </c>
      <c r="G335" s="97"/>
      <c r="H335" s="99" t="e">
        <f>IF('User Information'!#REF!="", "", 'User Information'!#REF!)</f>
        <v>#REF!</v>
      </c>
      <c r="I335" s="100"/>
      <c r="J335" s="99" t="e">
        <f>IF('User Information'!#REF!="", "", 'User Information'!#REF!)</f>
        <v>#REF!</v>
      </c>
      <c r="K335" s="100"/>
      <c r="L335" s="101" t="e">
        <f>IF('User Information'!#REF!="", "", 'User Information'!#REF!)</f>
        <v>#REF!</v>
      </c>
      <c r="M335" s="107" t="s">
        <v>204</v>
      </c>
      <c r="N335" s="108" t="s">
        <v>205</v>
      </c>
    </row>
    <row r="336" spans="1:14" s="104" customFormat="1" ht="42" customHeight="1">
      <c r="A336" s="530" t="s">
        <v>206</v>
      </c>
      <c r="B336" s="531"/>
      <c r="C336" s="532"/>
      <c r="D336" s="533"/>
      <c r="E336" s="533"/>
      <c r="F336" s="533"/>
      <c r="G336" s="533"/>
      <c r="H336" s="533"/>
      <c r="I336" s="533"/>
      <c r="J336" s="533"/>
      <c r="K336" s="533"/>
      <c r="L336" s="533"/>
      <c r="M336" s="105"/>
      <c r="N336" s="106"/>
    </row>
    <row r="337" spans="1:14" s="104" customFormat="1" ht="33.200000000000003" customHeight="1">
      <c r="A337" s="96">
        <v>163</v>
      </c>
      <c r="B337" s="96" t="e">
        <f>IF('User Information'!#REF!="", "", 'User Information'!#REF!)</f>
        <v>#REF!</v>
      </c>
      <c r="C337" s="96" t="e">
        <f>IF('User Information'!#REF!="", "", 'User Information'!#REF!)</f>
        <v>#REF!</v>
      </c>
      <c r="D337" s="97"/>
      <c r="E337" s="98" t="e">
        <f>IF('User Information'!#REF!="", "", 'User Information'!#REF!)</f>
        <v>#REF!</v>
      </c>
      <c r="F337" s="96" t="e">
        <f>IF('User Information'!#REF!="", "", 'User Information'!#REF!)</f>
        <v>#REF!</v>
      </c>
      <c r="G337" s="97"/>
      <c r="H337" s="99" t="e">
        <f>IF('User Information'!#REF!="", "", 'User Information'!#REF!)</f>
        <v>#REF!</v>
      </c>
      <c r="I337" s="100"/>
      <c r="J337" s="99" t="e">
        <f>IF('User Information'!#REF!="", "", 'User Information'!#REF!)</f>
        <v>#REF!</v>
      </c>
      <c r="K337" s="100"/>
      <c r="L337" s="101" t="e">
        <f>IF('User Information'!#REF!="", "", 'User Information'!#REF!)</f>
        <v>#REF!</v>
      </c>
      <c r="M337" s="102" t="s">
        <v>204</v>
      </c>
      <c r="N337" s="103" t="s">
        <v>205</v>
      </c>
    </row>
    <row r="338" spans="1:14" s="104" customFormat="1" ht="42" customHeight="1">
      <c r="A338" s="530" t="s">
        <v>206</v>
      </c>
      <c r="B338" s="531"/>
      <c r="C338" s="532"/>
      <c r="D338" s="533"/>
      <c r="E338" s="533"/>
      <c r="F338" s="533"/>
      <c r="G338" s="533"/>
      <c r="H338" s="533"/>
      <c r="I338" s="533"/>
      <c r="J338" s="533"/>
      <c r="K338" s="533"/>
      <c r="L338" s="533"/>
      <c r="M338" s="105"/>
      <c r="N338" s="106"/>
    </row>
    <row r="339" spans="1:14" s="104" customFormat="1" ht="33.200000000000003" customHeight="1">
      <c r="A339" s="96">
        <v>164</v>
      </c>
      <c r="B339" s="96" t="e">
        <f>IF('User Information'!#REF!="", "", 'User Information'!#REF!)</f>
        <v>#REF!</v>
      </c>
      <c r="C339" s="96" t="e">
        <f>IF('User Information'!#REF!="", "", 'User Information'!#REF!)</f>
        <v>#REF!</v>
      </c>
      <c r="D339" s="97"/>
      <c r="E339" s="98" t="e">
        <f>IF('User Information'!#REF!="", "", 'User Information'!#REF!)</f>
        <v>#REF!</v>
      </c>
      <c r="F339" s="96" t="e">
        <f>IF('User Information'!#REF!="", "", 'User Information'!#REF!)</f>
        <v>#REF!</v>
      </c>
      <c r="G339" s="97"/>
      <c r="H339" s="99" t="e">
        <f>IF('User Information'!#REF!="", "", 'User Information'!#REF!)</f>
        <v>#REF!</v>
      </c>
      <c r="I339" s="100"/>
      <c r="J339" s="99" t="e">
        <f>IF('User Information'!#REF!="", "", 'User Information'!#REF!)</f>
        <v>#REF!</v>
      </c>
      <c r="K339" s="100"/>
      <c r="L339" s="101" t="e">
        <f>IF('User Information'!#REF!="", "", 'User Information'!#REF!)</f>
        <v>#REF!</v>
      </c>
      <c r="M339" s="107" t="s">
        <v>204</v>
      </c>
      <c r="N339" s="108" t="s">
        <v>205</v>
      </c>
    </row>
    <row r="340" spans="1:14" s="104" customFormat="1" ht="42" customHeight="1">
      <c r="A340" s="530" t="s">
        <v>206</v>
      </c>
      <c r="B340" s="531"/>
      <c r="C340" s="532"/>
      <c r="D340" s="533"/>
      <c r="E340" s="533"/>
      <c r="F340" s="533"/>
      <c r="G340" s="533"/>
      <c r="H340" s="533"/>
      <c r="I340" s="533"/>
      <c r="J340" s="533"/>
      <c r="K340" s="533"/>
      <c r="L340" s="533"/>
      <c r="M340" s="105"/>
      <c r="N340" s="106"/>
    </row>
    <row r="341" spans="1:14" s="104" customFormat="1" ht="33.200000000000003" customHeight="1">
      <c r="A341" s="96">
        <v>165</v>
      </c>
      <c r="B341" s="96" t="e">
        <f>IF('User Information'!#REF!="", "", 'User Information'!#REF!)</f>
        <v>#REF!</v>
      </c>
      <c r="C341" s="96" t="e">
        <f>IF('User Information'!#REF!="", "", 'User Information'!#REF!)</f>
        <v>#REF!</v>
      </c>
      <c r="D341" s="97"/>
      <c r="E341" s="98" t="e">
        <f>IF('User Information'!#REF!="", "", 'User Information'!#REF!)</f>
        <v>#REF!</v>
      </c>
      <c r="F341" s="96" t="e">
        <f>IF('User Information'!#REF!="", "", 'User Information'!#REF!)</f>
        <v>#REF!</v>
      </c>
      <c r="G341" s="97"/>
      <c r="H341" s="99" t="e">
        <f>IF('User Information'!#REF!="", "", 'User Information'!#REF!)</f>
        <v>#REF!</v>
      </c>
      <c r="I341" s="100"/>
      <c r="J341" s="99" t="e">
        <f>IF('User Information'!#REF!="", "", 'User Information'!#REF!)</f>
        <v>#REF!</v>
      </c>
      <c r="K341" s="100"/>
      <c r="L341" s="101" t="e">
        <f>IF('User Information'!#REF!="", "", 'User Information'!#REF!)</f>
        <v>#REF!</v>
      </c>
      <c r="M341" s="102" t="s">
        <v>204</v>
      </c>
      <c r="N341" s="103" t="s">
        <v>205</v>
      </c>
    </row>
    <row r="342" spans="1:14" s="104" customFormat="1" ht="42" customHeight="1">
      <c r="A342" s="530" t="s">
        <v>206</v>
      </c>
      <c r="B342" s="531"/>
      <c r="C342" s="532"/>
      <c r="D342" s="533"/>
      <c r="E342" s="533"/>
      <c r="F342" s="533"/>
      <c r="G342" s="533"/>
      <c r="H342" s="533"/>
      <c r="I342" s="533"/>
      <c r="J342" s="533"/>
      <c r="K342" s="533"/>
      <c r="L342" s="533"/>
      <c r="M342" s="105"/>
      <c r="N342" s="106"/>
    </row>
    <row r="343" spans="1:14" s="104" customFormat="1" ht="33.200000000000003" customHeight="1">
      <c r="A343" s="96">
        <v>166</v>
      </c>
      <c r="B343" s="96" t="e">
        <f>IF('User Information'!#REF!="", "", 'User Information'!#REF!)</f>
        <v>#REF!</v>
      </c>
      <c r="C343" s="96" t="e">
        <f>IF('User Information'!#REF!="", "", 'User Information'!#REF!)</f>
        <v>#REF!</v>
      </c>
      <c r="D343" s="97"/>
      <c r="E343" s="98" t="e">
        <f>IF('User Information'!#REF!="", "", 'User Information'!#REF!)</f>
        <v>#REF!</v>
      </c>
      <c r="F343" s="96" t="e">
        <f>IF('User Information'!#REF!="", "", 'User Information'!#REF!)</f>
        <v>#REF!</v>
      </c>
      <c r="G343" s="97"/>
      <c r="H343" s="99" t="e">
        <f>IF('User Information'!#REF!="", "", 'User Information'!#REF!)</f>
        <v>#REF!</v>
      </c>
      <c r="I343" s="100"/>
      <c r="J343" s="99" t="e">
        <f>IF('User Information'!#REF!="", "", 'User Information'!#REF!)</f>
        <v>#REF!</v>
      </c>
      <c r="K343" s="100"/>
      <c r="L343" s="101" t="e">
        <f>IF('User Information'!#REF!="", "", 'User Information'!#REF!)</f>
        <v>#REF!</v>
      </c>
      <c r="M343" s="107" t="s">
        <v>204</v>
      </c>
      <c r="N343" s="108" t="s">
        <v>205</v>
      </c>
    </row>
    <row r="344" spans="1:14" s="104" customFormat="1" ht="42" customHeight="1">
      <c r="A344" s="530" t="s">
        <v>206</v>
      </c>
      <c r="B344" s="531"/>
      <c r="C344" s="532"/>
      <c r="D344" s="533"/>
      <c r="E344" s="533"/>
      <c r="F344" s="533"/>
      <c r="G344" s="533"/>
      <c r="H344" s="533"/>
      <c r="I344" s="533"/>
      <c r="J344" s="533"/>
      <c r="K344" s="533"/>
      <c r="L344" s="533"/>
      <c r="M344" s="105"/>
      <c r="N344" s="106"/>
    </row>
    <row r="345" spans="1:14" s="104" customFormat="1" ht="33.200000000000003" customHeight="1">
      <c r="A345" s="96">
        <v>167</v>
      </c>
      <c r="B345" s="96" t="e">
        <f>IF('User Information'!#REF!="", "", 'User Information'!#REF!)</f>
        <v>#REF!</v>
      </c>
      <c r="C345" s="96" t="e">
        <f>IF('User Information'!#REF!="", "", 'User Information'!#REF!)</f>
        <v>#REF!</v>
      </c>
      <c r="D345" s="97"/>
      <c r="E345" s="98" t="e">
        <f>IF('User Information'!#REF!="", "", 'User Information'!#REF!)</f>
        <v>#REF!</v>
      </c>
      <c r="F345" s="96" t="e">
        <f>IF('User Information'!#REF!="", "", 'User Information'!#REF!)</f>
        <v>#REF!</v>
      </c>
      <c r="G345" s="97"/>
      <c r="H345" s="99" t="e">
        <f>IF('User Information'!#REF!="", "", 'User Information'!#REF!)</f>
        <v>#REF!</v>
      </c>
      <c r="I345" s="100"/>
      <c r="J345" s="99" t="e">
        <f>IF('User Information'!#REF!="", "", 'User Information'!#REF!)</f>
        <v>#REF!</v>
      </c>
      <c r="K345" s="100"/>
      <c r="L345" s="101" t="e">
        <f>IF('User Information'!#REF!="", "", 'User Information'!#REF!)</f>
        <v>#REF!</v>
      </c>
      <c r="M345" s="102" t="s">
        <v>204</v>
      </c>
      <c r="N345" s="103" t="s">
        <v>205</v>
      </c>
    </row>
    <row r="346" spans="1:14" s="104" customFormat="1" ht="42" customHeight="1">
      <c r="A346" s="530" t="s">
        <v>206</v>
      </c>
      <c r="B346" s="531"/>
      <c r="C346" s="532"/>
      <c r="D346" s="533"/>
      <c r="E346" s="533"/>
      <c r="F346" s="533"/>
      <c r="G346" s="533"/>
      <c r="H346" s="533"/>
      <c r="I346" s="533"/>
      <c r="J346" s="533"/>
      <c r="K346" s="533"/>
      <c r="L346" s="533"/>
      <c r="M346" s="105"/>
      <c r="N346" s="106"/>
    </row>
    <row r="347" spans="1:14" s="104" customFormat="1" ht="33.200000000000003" customHeight="1">
      <c r="A347" s="96">
        <v>168</v>
      </c>
      <c r="B347" s="96" t="e">
        <f>IF('User Information'!#REF!="", "", 'User Information'!#REF!)</f>
        <v>#REF!</v>
      </c>
      <c r="C347" s="96" t="e">
        <f>IF('User Information'!#REF!="", "", 'User Information'!#REF!)</f>
        <v>#REF!</v>
      </c>
      <c r="D347" s="97"/>
      <c r="E347" s="98" t="e">
        <f>IF('User Information'!#REF!="", "", 'User Information'!#REF!)</f>
        <v>#REF!</v>
      </c>
      <c r="F347" s="96" t="e">
        <f>IF('User Information'!#REF!="", "", 'User Information'!#REF!)</f>
        <v>#REF!</v>
      </c>
      <c r="G347" s="97"/>
      <c r="H347" s="99" t="e">
        <f>IF('User Information'!#REF!="", "", 'User Information'!#REF!)</f>
        <v>#REF!</v>
      </c>
      <c r="I347" s="100"/>
      <c r="J347" s="99" t="e">
        <f>IF('User Information'!#REF!="", "", 'User Information'!#REF!)</f>
        <v>#REF!</v>
      </c>
      <c r="K347" s="100"/>
      <c r="L347" s="101" t="e">
        <f>IF('User Information'!#REF!="", "", 'User Information'!#REF!)</f>
        <v>#REF!</v>
      </c>
      <c r="M347" s="107" t="s">
        <v>204</v>
      </c>
      <c r="N347" s="108" t="s">
        <v>205</v>
      </c>
    </row>
    <row r="348" spans="1:14" s="104" customFormat="1" ht="42" customHeight="1">
      <c r="A348" s="530" t="s">
        <v>206</v>
      </c>
      <c r="B348" s="531"/>
      <c r="C348" s="532"/>
      <c r="D348" s="533"/>
      <c r="E348" s="533"/>
      <c r="F348" s="533"/>
      <c r="G348" s="533"/>
      <c r="H348" s="533"/>
      <c r="I348" s="533"/>
      <c r="J348" s="533"/>
      <c r="K348" s="533"/>
      <c r="L348" s="533"/>
      <c r="M348" s="105"/>
      <c r="N348" s="106"/>
    </row>
    <row r="349" spans="1:14" s="104" customFormat="1" ht="33.200000000000003" customHeight="1">
      <c r="A349" s="96">
        <v>169</v>
      </c>
      <c r="B349" s="96" t="e">
        <f>IF('User Information'!#REF!="", "", 'User Information'!#REF!)</f>
        <v>#REF!</v>
      </c>
      <c r="C349" s="96" t="e">
        <f>IF('User Information'!#REF!="", "", 'User Information'!#REF!)</f>
        <v>#REF!</v>
      </c>
      <c r="D349" s="97"/>
      <c r="E349" s="98" t="e">
        <f>IF('User Information'!#REF!="", "", 'User Information'!#REF!)</f>
        <v>#REF!</v>
      </c>
      <c r="F349" s="96" t="e">
        <f>IF('User Information'!#REF!="", "", 'User Information'!#REF!)</f>
        <v>#REF!</v>
      </c>
      <c r="G349" s="97"/>
      <c r="H349" s="99" t="e">
        <f>IF('User Information'!#REF!="", "", 'User Information'!#REF!)</f>
        <v>#REF!</v>
      </c>
      <c r="I349" s="100"/>
      <c r="J349" s="99" t="e">
        <f>IF('User Information'!#REF!="", "", 'User Information'!#REF!)</f>
        <v>#REF!</v>
      </c>
      <c r="K349" s="100"/>
      <c r="L349" s="101" t="e">
        <f>IF('User Information'!#REF!="", "", 'User Information'!#REF!)</f>
        <v>#REF!</v>
      </c>
      <c r="M349" s="102" t="s">
        <v>204</v>
      </c>
      <c r="N349" s="103" t="s">
        <v>205</v>
      </c>
    </row>
    <row r="350" spans="1:14" s="104" customFormat="1" ht="42" customHeight="1">
      <c r="A350" s="530" t="s">
        <v>206</v>
      </c>
      <c r="B350" s="531"/>
      <c r="C350" s="532"/>
      <c r="D350" s="533"/>
      <c r="E350" s="533"/>
      <c r="F350" s="533"/>
      <c r="G350" s="533"/>
      <c r="H350" s="533"/>
      <c r="I350" s="533"/>
      <c r="J350" s="533"/>
      <c r="K350" s="533"/>
      <c r="L350" s="533"/>
      <c r="M350" s="105"/>
      <c r="N350" s="106"/>
    </row>
    <row r="351" spans="1:14" s="104" customFormat="1" ht="33.200000000000003" customHeight="1">
      <c r="A351" s="96">
        <v>170</v>
      </c>
      <c r="B351" s="96" t="e">
        <f>IF('User Information'!#REF!="", "", 'User Information'!#REF!)</f>
        <v>#REF!</v>
      </c>
      <c r="C351" s="96" t="e">
        <f>IF('User Information'!#REF!="", "", 'User Information'!#REF!)</f>
        <v>#REF!</v>
      </c>
      <c r="D351" s="97"/>
      <c r="E351" s="98" t="e">
        <f>IF('User Information'!#REF!="", "", 'User Information'!#REF!)</f>
        <v>#REF!</v>
      </c>
      <c r="F351" s="96" t="e">
        <f>IF('User Information'!#REF!="", "", 'User Information'!#REF!)</f>
        <v>#REF!</v>
      </c>
      <c r="G351" s="97"/>
      <c r="H351" s="99" t="e">
        <f>IF('User Information'!#REF!="", "", 'User Information'!#REF!)</f>
        <v>#REF!</v>
      </c>
      <c r="I351" s="100"/>
      <c r="J351" s="99" t="e">
        <f>IF('User Information'!#REF!="", "", 'User Information'!#REF!)</f>
        <v>#REF!</v>
      </c>
      <c r="K351" s="100"/>
      <c r="L351" s="101" t="e">
        <f>IF('User Information'!#REF!="", "", 'User Information'!#REF!)</f>
        <v>#REF!</v>
      </c>
      <c r="M351" s="107" t="s">
        <v>204</v>
      </c>
      <c r="N351" s="108" t="s">
        <v>205</v>
      </c>
    </row>
    <row r="352" spans="1:14" s="104" customFormat="1" ht="42" customHeight="1">
      <c r="A352" s="530" t="s">
        <v>206</v>
      </c>
      <c r="B352" s="531"/>
      <c r="C352" s="532"/>
      <c r="D352" s="533"/>
      <c r="E352" s="533"/>
      <c r="F352" s="533"/>
      <c r="G352" s="533"/>
      <c r="H352" s="533"/>
      <c r="I352" s="533"/>
      <c r="J352" s="533"/>
      <c r="K352" s="533"/>
      <c r="L352" s="533"/>
      <c r="M352" s="105"/>
      <c r="N352" s="106"/>
    </row>
    <row r="353" spans="1:14" s="104" customFormat="1" ht="33.200000000000003" customHeight="1">
      <c r="A353" s="96">
        <v>171</v>
      </c>
      <c r="B353" s="96" t="e">
        <f>IF('User Information'!#REF!="", "", 'User Information'!#REF!)</f>
        <v>#REF!</v>
      </c>
      <c r="C353" s="96" t="e">
        <f>IF('User Information'!#REF!="", "", 'User Information'!#REF!)</f>
        <v>#REF!</v>
      </c>
      <c r="D353" s="97"/>
      <c r="E353" s="98" t="e">
        <f>IF('User Information'!#REF!="", "", 'User Information'!#REF!)</f>
        <v>#REF!</v>
      </c>
      <c r="F353" s="96" t="e">
        <f>IF('User Information'!#REF!="", "", 'User Information'!#REF!)</f>
        <v>#REF!</v>
      </c>
      <c r="G353" s="97"/>
      <c r="H353" s="99" t="e">
        <f>IF('User Information'!#REF!="", "", 'User Information'!#REF!)</f>
        <v>#REF!</v>
      </c>
      <c r="I353" s="100"/>
      <c r="J353" s="99" t="e">
        <f>IF('User Information'!#REF!="", "", 'User Information'!#REF!)</f>
        <v>#REF!</v>
      </c>
      <c r="K353" s="100"/>
      <c r="L353" s="101" t="e">
        <f>IF('User Information'!#REF!="", "", 'User Information'!#REF!)</f>
        <v>#REF!</v>
      </c>
      <c r="M353" s="102" t="s">
        <v>204</v>
      </c>
      <c r="N353" s="103" t="s">
        <v>205</v>
      </c>
    </row>
    <row r="354" spans="1:14" s="104" customFormat="1" ht="42" customHeight="1">
      <c r="A354" s="530" t="s">
        <v>206</v>
      </c>
      <c r="B354" s="531"/>
      <c r="C354" s="532"/>
      <c r="D354" s="533"/>
      <c r="E354" s="533"/>
      <c r="F354" s="533"/>
      <c r="G354" s="533"/>
      <c r="H354" s="533"/>
      <c r="I354" s="533"/>
      <c r="J354" s="533"/>
      <c r="K354" s="533"/>
      <c r="L354" s="533"/>
      <c r="M354" s="105"/>
      <c r="N354" s="106"/>
    </row>
    <row r="355" spans="1:14" s="104" customFormat="1" ht="33.200000000000003" customHeight="1">
      <c r="A355" s="96">
        <v>172</v>
      </c>
      <c r="B355" s="96" t="e">
        <f>IF('User Information'!#REF!="", "", 'User Information'!#REF!)</f>
        <v>#REF!</v>
      </c>
      <c r="C355" s="96" t="e">
        <f>IF('User Information'!#REF!="", "", 'User Information'!#REF!)</f>
        <v>#REF!</v>
      </c>
      <c r="D355" s="97"/>
      <c r="E355" s="98" t="e">
        <f>IF('User Information'!#REF!="", "", 'User Information'!#REF!)</f>
        <v>#REF!</v>
      </c>
      <c r="F355" s="96" t="e">
        <f>IF('User Information'!#REF!="", "", 'User Information'!#REF!)</f>
        <v>#REF!</v>
      </c>
      <c r="G355" s="97"/>
      <c r="H355" s="99" t="e">
        <f>IF('User Information'!#REF!="", "", 'User Information'!#REF!)</f>
        <v>#REF!</v>
      </c>
      <c r="I355" s="100"/>
      <c r="J355" s="99" t="e">
        <f>IF('User Information'!#REF!="", "", 'User Information'!#REF!)</f>
        <v>#REF!</v>
      </c>
      <c r="K355" s="100"/>
      <c r="L355" s="101" t="e">
        <f>IF('User Information'!#REF!="", "", 'User Information'!#REF!)</f>
        <v>#REF!</v>
      </c>
      <c r="M355" s="107" t="s">
        <v>204</v>
      </c>
      <c r="N355" s="108" t="s">
        <v>205</v>
      </c>
    </row>
    <row r="356" spans="1:14" s="104" customFormat="1" ht="42" customHeight="1">
      <c r="A356" s="530" t="s">
        <v>206</v>
      </c>
      <c r="B356" s="531"/>
      <c r="C356" s="532"/>
      <c r="D356" s="533"/>
      <c r="E356" s="533"/>
      <c r="F356" s="533"/>
      <c r="G356" s="533"/>
      <c r="H356" s="533"/>
      <c r="I356" s="533"/>
      <c r="J356" s="533"/>
      <c r="K356" s="533"/>
      <c r="L356" s="533"/>
      <c r="M356" s="105"/>
      <c r="N356" s="106"/>
    </row>
    <row r="357" spans="1:14" s="104" customFormat="1" ht="33.200000000000003" customHeight="1">
      <c r="A357" s="96">
        <v>173</v>
      </c>
      <c r="B357" s="96" t="e">
        <f>IF('User Information'!#REF!="", "", 'User Information'!#REF!)</f>
        <v>#REF!</v>
      </c>
      <c r="C357" s="96" t="e">
        <f>IF('User Information'!#REF!="", "", 'User Information'!#REF!)</f>
        <v>#REF!</v>
      </c>
      <c r="D357" s="97"/>
      <c r="E357" s="98" t="e">
        <f>IF('User Information'!#REF!="", "", 'User Information'!#REF!)</f>
        <v>#REF!</v>
      </c>
      <c r="F357" s="96" t="e">
        <f>IF('User Information'!#REF!="", "", 'User Information'!#REF!)</f>
        <v>#REF!</v>
      </c>
      <c r="G357" s="97"/>
      <c r="H357" s="99" t="e">
        <f>IF('User Information'!#REF!="", "", 'User Information'!#REF!)</f>
        <v>#REF!</v>
      </c>
      <c r="I357" s="100"/>
      <c r="J357" s="99" t="e">
        <f>IF('User Information'!#REF!="", "", 'User Information'!#REF!)</f>
        <v>#REF!</v>
      </c>
      <c r="K357" s="100"/>
      <c r="L357" s="101" t="e">
        <f>IF('User Information'!#REF!="", "", 'User Information'!#REF!)</f>
        <v>#REF!</v>
      </c>
      <c r="M357" s="102" t="s">
        <v>204</v>
      </c>
      <c r="N357" s="103" t="s">
        <v>205</v>
      </c>
    </row>
    <row r="358" spans="1:14" s="104" customFormat="1" ht="42" customHeight="1">
      <c r="A358" s="530" t="s">
        <v>206</v>
      </c>
      <c r="B358" s="531"/>
      <c r="C358" s="532"/>
      <c r="D358" s="533"/>
      <c r="E358" s="533"/>
      <c r="F358" s="533"/>
      <c r="G358" s="533"/>
      <c r="H358" s="533"/>
      <c r="I358" s="533"/>
      <c r="J358" s="533"/>
      <c r="K358" s="533"/>
      <c r="L358" s="533"/>
      <c r="M358" s="105"/>
      <c r="N358" s="106"/>
    </row>
    <row r="359" spans="1:14" s="104" customFormat="1" ht="33.200000000000003" customHeight="1">
      <c r="A359" s="96">
        <v>174</v>
      </c>
      <c r="B359" s="96" t="e">
        <f>IF('User Information'!#REF!="", "", 'User Information'!#REF!)</f>
        <v>#REF!</v>
      </c>
      <c r="C359" s="96" t="e">
        <f>IF('User Information'!#REF!="", "", 'User Information'!#REF!)</f>
        <v>#REF!</v>
      </c>
      <c r="D359" s="97"/>
      <c r="E359" s="98" t="e">
        <f>IF('User Information'!#REF!="", "", 'User Information'!#REF!)</f>
        <v>#REF!</v>
      </c>
      <c r="F359" s="96" t="e">
        <f>IF('User Information'!#REF!="", "", 'User Information'!#REF!)</f>
        <v>#REF!</v>
      </c>
      <c r="G359" s="97"/>
      <c r="H359" s="99" t="e">
        <f>IF('User Information'!#REF!="", "", 'User Information'!#REF!)</f>
        <v>#REF!</v>
      </c>
      <c r="I359" s="100"/>
      <c r="J359" s="99" t="e">
        <f>IF('User Information'!#REF!="", "", 'User Information'!#REF!)</f>
        <v>#REF!</v>
      </c>
      <c r="K359" s="100"/>
      <c r="L359" s="101" t="e">
        <f>IF('User Information'!#REF!="", "", 'User Information'!#REF!)</f>
        <v>#REF!</v>
      </c>
      <c r="M359" s="107" t="s">
        <v>204</v>
      </c>
      <c r="N359" s="108" t="s">
        <v>205</v>
      </c>
    </row>
    <row r="360" spans="1:14" s="104" customFormat="1" ht="42" customHeight="1">
      <c r="A360" s="530" t="s">
        <v>206</v>
      </c>
      <c r="B360" s="531"/>
      <c r="C360" s="532"/>
      <c r="D360" s="533"/>
      <c r="E360" s="533"/>
      <c r="F360" s="533"/>
      <c r="G360" s="533"/>
      <c r="H360" s="533"/>
      <c r="I360" s="533"/>
      <c r="J360" s="533"/>
      <c r="K360" s="533"/>
      <c r="L360" s="533"/>
      <c r="M360" s="105"/>
      <c r="N360" s="106"/>
    </row>
    <row r="361" spans="1:14" s="104" customFormat="1" ht="33.200000000000003" customHeight="1">
      <c r="A361" s="96">
        <v>175</v>
      </c>
      <c r="B361" s="96" t="e">
        <f>IF('User Information'!#REF!="", "", 'User Information'!#REF!)</f>
        <v>#REF!</v>
      </c>
      <c r="C361" s="96" t="e">
        <f>IF('User Information'!#REF!="", "", 'User Information'!#REF!)</f>
        <v>#REF!</v>
      </c>
      <c r="D361" s="97"/>
      <c r="E361" s="98" t="e">
        <f>IF('User Information'!#REF!="", "", 'User Information'!#REF!)</f>
        <v>#REF!</v>
      </c>
      <c r="F361" s="96" t="e">
        <f>IF('User Information'!#REF!="", "", 'User Information'!#REF!)</f>
        <v>#REF!</v>
      </c>
      <c r="G361" s="97"/>
      <c r="H361" s="99" t="e">
        <f>IF('User Information'!#REF!="", "", 'User Information'!#REF!)</f>
        <v>#REF!</v>
      </c>
      <c r="I361" s="100"/>
      <c r="J361" s="99" t="e">
        <f>IF('User Information'!#REF!="", "", 'User Information'!#REF!)</f>
        <v>#REF!</v>
      </c>
      <c r="K361" s="100"/>
      <c r="L361" s="101" t="e">
        <f>IF('User Information'!#REF!="", "", 'User Information'!#REF!)</f>
        <v>#REF!</v>
      </c>
      <c r="M361" s="102" t="s">
        <v>204</v>
      </c>
      <c r="N361" s="103" t="s">
        <v>205</v>
      </c>
    </row>
    <row r="362" spans="1:14" s="104" customFormat="1" ht="42" customHeight="1">
      <c r="A362" s="530" t="s">
        <v>206</v>
      </c>
      <c r="B362" s="531"/>
      <c r="C362" s="532"/>
      <c r="D362" s="533"/>
      <c r="E362" s="533"/>
      <c r="F362" s="533"/>
      <c r="G362" s="533"/>
      <c r="H362" s="533"/>
      <c r="I362" s="533"/>
      <c r="J362" s="533"/>
      <c r="K362" s="533"/>
      <c r="L362" s="533"/>
      <c r="M362" s="105"/>
      <c r="N362" s="106"/>
    </row>
    <row r="363" spans="1:14" s="104" customFormat="1" ht="33.200000000000003" customHeight="1">
      <c r="A363" s="96">
        <v>176</v>
      </c>
      <c r="B363" s="96" t="e">
        <f>IF('User Information'!#REF!="", "", 'User Information'!#REF!)</f>
        <v>#REF!</v>
      </c>
      <c r="C363" s="96" t="e">
        <f>IF('User Information'!#REF!="", "", 'User Information'!#REF!)</f>
        <v>#REF!</v>
      </c>
      <c r="D363" s="97"/>
      <c r="E363" s="98" t="e">
        <f>IF('User Information'!#REF!="", "", 'User Information'!#REF!)</f>
        <v>#REF!</v>
      </c>
      <c r="F363" s="96" t="e">
        <f>IF('User Information'!#REF!="", "", 'User Information'!#REF!)</f>
        <v>#REF!</v>
      </c>
      <c r="G363" s="97"/>
      <c r="H363" s="99" t="e">
        <f>IF('User Information'!#REF!="", "", 'User Information'!#REF!)</f>
        <v>#REF!</v>
      </c>
      <c r="I363" s="100"/>
      <c r="J363" s="99" t="e">
        <f>IF('User Information'!#REF!="", "", 'User Information'!#REF!)</f>
        <v>#REF!</v>
      </c>
      <c r="K363" s="100"/>
      <c r="L363" s="101" t="e">
        <f>IF('User Information'!#REF!="", "", 'User Information'!#REF!)</f>
        <v>#REF!</v>
      </c>
      <c r="M363" s="107" t="s">
        <v>204</v>
      </c>
      <c r="N363" s="108" t="s">
        <v>205</v>
      </c>
    </row>
    <row r="364" spans="1:14" s="104" customFormat="1" ht="42" customHeight="1">
      <c r="A364" s="530" t="s">
        <v>206</v>
      </c>
      <c r="B364" s="531"/>
      <c r="C364" s="532"/>
      <c r="D364" s="533"/>
      <c r="E364" s="533"/>
      <c r="F364" s="533"/>
      <c r="G364" s="533"/>
      <c r="H364" s="533"/>
      <c r="I364" s="533"/>
      <c r="J364" s="533"/>
      <c r="K364" s="533"/>
      <c r="L364" s="533"/>
      <c r="M364" s="105"/>
      <c r="N364" s="106"/>
    </row>
    <row r="365" spans="1:14" s="104" customFormat="1" ht="33.200000000000003" customHeight="1">
      <c r="A365" s="96">
        <v>177</v>
      </c>
      <c r="B365" s="96" t="e">
        <f>IF('User Information'!#REF!="", "", 'User Information'!#REF!)</f>
        <v>#REF!</v>
      </c>
      <c r="C365" s="96" t="e">
        <f>IF('User Information'!#REF!="", "", 'User Information'!#REF!)</f>
        <v>#REF!</v>
      </c>
      <c r="D365" s="97"/>
      <c r="E365" s="98" t="e">
        <f>IF('User Information'!#REF!="", "", 'User Information'!#REF!)</f>
        <v>#REF!</v>
      </c>
      <c r="F365" s="96" t="e">
        <f>IF('User Information'!#REF!="", "", 'User Information'!#REF!)</f>
        <v>#REF!</v>
      </c>
      <c r="G365" s="97"/>
      <c r="H365" s="99" t="e">
        <f>IF('User Information'!#REF!="", "", 'User Information'!#REF!)</f>
        <v>#REF!</v>
      </c>
      <c r="I365" s="100"/>
      <c r="J365" s="99" t="e">
        <f>IF('User Information'!#REF!="", "", 'User Information'!#REF!)</f>
        <v>#REF!</v>
      </c>
      <c r="K365" s="100"/>
      <c r="L365" s="101" t="e">
        <f>IF('User Information'!#REF!="", "", 'User Information'!#REF!)</f>
        <v>#REF!</v>
      </c>
      <c r="M365" s="102" t="s">
        <v>204</v>
      </c>
      <c r="N365" s="103" t="s">
        <v>205</v>
      </c>
    </row>
    <row r="366" spans="1:14" s="104" customFormat="1" ht="42" customHeight="1">
      <c r="A366" s="530" t="s">
        <v>206</v>
      </c>
      <c r="B366" s="531"/>
      <c r="C366" s="532"/>
      <c r="D366" s="533"/>
      <c r="E366" s="533"/>
      <c r="F366" s="533"/>
      <c r="G366" s="533"/>
      <c r="H366" s="533"/>
      <c r="I366" s="533"/>
      <c r="J366" s="533"/>
      <c r="K366" s="533"/>
      <c r="L366" s="533"/>
      <c r="M366" s="105"/>
      <c r="N366" s="106"/>
    </row>
    <row r="367" spans="1:14" s="104" customFormat="1" ht="33.200000000000003" customHeight="1">
      <c r="A367" s="96">
        <v>178</v>
      </c>
      <c r="B367" s="96" t="e">
        <f>IF('User Information'!#REF!="", "", 'User Information'!#REF!)</f>
        <v>#REF!</v>
      </c>
      <c r="C367" s="96" t="e">
        <f>IF('User Information'!#REF!="", "", 'User Information'!#REF!)</f>
        <v>#REF!</v>
      </c>
      <c r="D367" s="97"/>
      <c r="E367" s="98" t="e">
        <f>IF('User Information'!#REF!="", "", 'User Information'!#REF!)</f>
        <v>#REF!</v>
      </c>
      <c r="F367" s="96" t="e">
        <f>IF('User Information'!#REF!="", "", 'User Information'!#REF!)</f>
        <v>#REF!</v>
      </c>
      <c r="G367" s="97"/>
      <c r="H367" s="99" t="e">
        <f>IF('User Information'!#REF!="", "", 'User Information'!#REF!)</f>
        <v>#REF!</v>
      </c>
      <c r="I367" s="100"/>
      <c r="J367" s="99" t="e">
        <f>IF('User Information'!#REF!="", "", 'User Information'!#REF!)</f>
        <v>#REF!</v>
      </c>
      <c r="K367" s="100"/>
      <c r="L367" s="101" t="e">
        <f>IF('User Information'!#REF!="", "", 'User Information'!#REF!)</f>
        <v>#REF!</v>
      </c>
      <c r="M367" s="107" t="s">
        <v>204</v>
      </c>
      <c r="N367" s="108" t="s">
        <v>205</v>
      </c>
    </row>
    <row r="368" spans="1:14" s="104" customFormat="1" ht="42" customHeight="1">
      <c r="A368" s="530" t="s">
        <v>206</v>
      </c>
      <c r="B368" s="531"/>
      <c r="C368" s="532"/>
      <c r="D368" s="533"/>
      <c r="E368" s="533"/>
      <c r="F368" s="533"/>
      <c r="G368" s="533"/>
      <c r="H368" s="533"/>
      <c r="I368" s="533"/>
      <c r="J368" s="533"/>
      <c r="K368" s="533"/>
      <c r="L368" s="533"/>
      <c r="M368" s="105"/>
      <c r="N368" s="106"/>
    </row>
    <row r="369" spans="1:14" s="104" customFormat="1" ht="33.200000000000003" customHeight="1">
      <c r="A369" s="96">
        <v>179</v>
      </c>
      <c r="B369" s="96" t="e">
        <f>IF('User Information'!#REF!="", "", 'User Information'!#REF!)</f>
        <v>#REF!</v>
      </c>
      <c r="C369" s="96" t="e">
        <f>IF('User Information'!#REF!="", "", 'User Information'!#REF!)</f>
        <v>#REF!</v>
      </c>
      <c r="D369" s="97"/>
      <c r="E369" s="98" t="e">
        <f>IF('User Information'!#REF!="", "", 'User Information'!#REF!)</f>
        <v>#REF!</v>
      </c>
      <c r="F369" s="96" t="e">
        <f>IF('User Information'!#REF!="", "", 'User Information'!#REF!)</f>
        <v>#REF!</v>
      </c>
      <c r="G369" s="97"/>
      <c r="H369" s="99" t="e">
        <f>IF('User Information'!#REF!="", "", 'User Information'!#REF!)</f>
        <v>#REF!</v>
      </c>
      <c r="I369" s="100"/>
      <c r="J369" s="99" t="e">
        <f>IF('User Information'!#REF!="", "", 'User Information'!#REF!)</f>
        <v>#REF!</v>
      </c>
      <c r="K369" s="100"/>
      <c r="L369" s="101" t="e">
        <f>IF('User Information'!#REF!="", "", 'User Information'!#REF!)</f>
        <v>#REF!</v>
      </c>
      <c r="M369" s="102" t="s">
        <v>204</v>
      </c>
      <c r="N369" s="103" t="s">
        <v>205</v>
      </c>
    </row>
    <row r="370" spans="1:14" s="104" customFormat="1" ht="42" customHeight="1">
      <c r="A370" s="530" t="s">
        <v>206</v>
      </c>
      <c r="B370" s="531"/>
      <c r="C370" s="532"/>
      <c r="D370" s="533"/>
      <c r="E370" s="533"/>
      <c r="F370" s="533"/>
      <c r="G370" s="533"/>
      <c r="H370" s="533"/>
      <c r="I370" s="533"/>
      <c r="J370" s="533"/>
      <c r="K370" s="533"/>
      <c r="L370" s="533"/>
      <c r="M370" s="105"/>
      <c r="N370" s="106"/>
    </row>
    <row r="371" spans="1:14" s="104" customFormat="1" ht="33.200000000000003" customHeight="1">
      <c r="A371" s="96">
        <v>180</v>
      </c>
      <c r="B371" s="96" t="e">
        <f>IF('User Information'!#REF!="", "", 'User Information'!#REF!)</f>
        <v>#REF!</v>
      </c>
      <c r="C371" s="96" t="e">
        <f>IF('User Information'!#REF!="", "", 'User Information'!#REF!)</f>
        <v>#REF!</v>
      </c>
      <c r="D371" s="97"/>
      <c r="E371" s="98" t="e">
        <f>IF('User Information'!#REF!="", "", 'User Information'!#REF!)</f>
        <v>#REF!</v>
      </c>
      <c r="F371" s="96" t="e">
        <f>IF('User Information'!#REF!="", "", 'User Information'!#REF!)</f>
        <v>#REF!</v>
      </c>
      <c r="G371" s="97"/>
      <c r="H371" s="99" t="e">
        <f>IF('User Information'!#REF!="", "", 'User Information'!#REF!)</f>
        <v>#REF!</v>
      </c>
      <c r="I371" s="100"/>
      <c r="J371" s="99" t="e">
        <f>IF('User Information'!#REF!="", "", 'User Information'!#REF!)</f>
        <v>#REF!</v>
      </c>
      <c r="K371" s="100"/>
      <c r="L371" s="101" t="e">
        <f>IF('User Information'!#REF!="", "", 'User Information'!#REF!)</f>
        <v>#REF!</v>
      </c>
      <c r="M371" s="107" t="s">
        <v>204</v>
      </c>
      <c r="N371" s="108" t="s">
        <v>205</v>
      </c>
    </row>
    <row r="372" spans="1:14" s="104" customFormat="1" ht="42" customHeight="1">
      <c r="A372" s="530" t="s">
        <v>206</v>
      </c>
      <c r="B372" s="531"/>
      <c r="C372" s="532"/>
      <c r="D372" s="533"/>
      <c r="E372" s="533"/>
      <c r="F372" s="533"/>
      <c r="G372" s="533"/>
      <c r="H372" s="533"/>
      <c r="I372" s="533"/>
      <c r="J372" s="533"/>
      <c r="K372" s="533"/>
      <c r="L372" s="533"/>
      <c r="M372" s="105"/>
      <c r="N372" s="106"/>
    </row>
    <row r="373" spans="1:14" s="104" customFormat="1" ht="33.200000000000003" customHeight="1">
      <c r="A373" s="96">
        <v>181</v>
      </c>
      <c r="B373" s="96" t="e">
        <f>IF('User Information'!#REF!="", "", 'User Information'!#REF!)</f>
        <v>#REF!</v>
      </c>
      <c r="C373" s="96" t="e">
        <f>IF('User Information'!#REF!="", "", 'User Information'!#REF!)</f>
        <v>#REF!</v>
      </c>
      <c r="D373" s="97"/>
      <c r="E373" s="98" t="e">
        <f>IF('User Information'!#REF!="", "", 'User Information'!#REF!)</f>
        <v>#REF!</v>
      </c>
      <c r="F373" s="96" t="e">
        <f>IF('User Information'!#REF!="", "", 'User Information'!#REF!)</f>
        <v>#REF!</v>
      </c>
      <c r="G373" s="97"/>
      <c r="H373" s="99" t="e">
        <f>IF('User Information'!#REF!="", "", 'User Information'!#REF!)</f>
        <v>#REF!</v>
      </c>
      <c r="I373" s="100"/>
      <c r="J373" s="99" t="e">
        <f>IF('User Information'!#REF!="", "", 'User Information'!#REF!)</f>
        <v>#REF!</v>
      </c>
      <c r="K373" s="100"/>
      <c r="L373" s="101" t="e">
        <f>IF('User Information'!#REF!="", "", 'User Information'!#REF!)</f>
        <v>#REF!</v>
      </c>
      <c r="M373" s="102" t="s">
        <v>204</v>
      </c>
      <c r="N373" s="103" t="s">
        <v>205</v>
      </c>
    </row>
    <row r="374" spans="1:14" s="104" customFormat="1" ht="42" customHeight="1">
      <c r="A374" s="530" t="s">
        <v>206</v>
      </c>
      <c r="B374" s="531"/>
      <c r="C374" s="532"/>
      <c r="D374" s="533"/>
      <c r="E374" s="533"/>
      <c r="F374" s="533"/>
      <c r="G374" s="533"/>
      <c r="H374" s="533"/>
      <c r="I374" s="533"/>
      <c r="J374" s="533"/>
      <c r="K374" s="533"/>
      <c r="L374" s="533"/>
      <c r="M374" s="105"/>
      <c r="N374" s="106"/>
    </row>
    <row r="375" spans="1:14" s="104" customFormat="1" ht="33.200000000000003" customHeight="1">
      <c r="A375" s="96">
        <v>182</v>
      </c>
      <c r="B375" s="96" t="e">
        <f>IF('User Information'!#REF!="", "", 'User Information'!#REF!)</f>
        <v>#REF!</v>
      </c>
      <c r="C375" s="96" t="e">
        <f>IF('User Information'!#REF!="", "", 'User Information'!#REF!)</f>
        <v>#REF!</v>
      </c>
      <c r="D375" s="97"/>
      <c r="E375" s="98" t="e">
        <f>IF('User Information'!#REF!="", "", 'User Information'!#REF!)</f>
        <v>#REF!</v>
      </c>
      <c r="F375" s="96" t="e">
        <f>IF('User Information'!#REF!="", "", 'User Information'!#REF!)</f>
        <v>#REF!</v>
      </c>
      <c r="G375" s="97"/>
      <c r="H375" s="99" t="e">
        <f>IF('User Information'!#REF!="", "", 'User Information'!#REF!)</f>
        <v>#REF!</v>
      </c>
      <c r="I375" s="100"/>
      <c r="J375" s="99" t="e">
        <f>IF('User Information'!#REF!="", "", 'User Information'!#REF!)</f>
        <v>#REF!</v>
      </c>
      <c r="K375" s="100"/>
      <c r="L375" s="101" t="e">
        <f>IF('User Information'!#REF!="", "", 'User Information'!#REF!)</f>
        <v>#REF!</v>
      </c>
      <c r="M375" s="107" t="s">
        <v>204</v>
      </c>
      <c r="N375" s="108" t="s">
        <v>205</v>
      </c>
    </row>
    <row r="376" spans="1:14" s="104" customFormat="1" ht="42" customHeight="1">
      <c r="A376" s="530" t="s">
        <v>206</v>
      </c>
      <c r="B376" s="531"/>
      <c r="C376" s="532"/>
      <c r="D376" s="533"/>
      <c r="E376" s="533"/>
      <c r="F376" s="533"/>
      <c r="G376" s="533"/>
      <c r="H376" s="533"/>
      <c r="I376" s="533"/>
      <c r="J376" s="533"/>
      <c r="K376" s="533"/>
      <c r="L376" s="533"/>
      <c r="M376" s="105"/>
      <c r="N376" s="106"/>
    </row>
    <row r="377" spans="1:14" s="104" customFormat="1" ht="33.200000000000003" customHeight="1">
      <c r="A377" s="96">
        <v>183</v>
      </c>
      <c r="B377" s="96" t="e">
        <f>IF('User Information'!#REF!="", "", 'User Information'!#REF!)</f>
        <v>#REF!</v>
      </c>
      <c r="C377" s="96" t="e">
        <f>IF('User Information'!#REF!="", "", 'User Information'!#REF!)</f>
        <v>#REF!</v>
      </c>
      <c r="D377" s="97"/>
      <c r="E377" s="98" t="e">
        <f>IF('User Information'!#REF!="", "", 'User Information'!#REF!)</f>
        <v>#REF!</v>
      </c>
      <c r="F377" s="96" t="e">
        <f>IF('User Information'!#REF!="", "", 'User Information'!#REF!)</f>
        <v>#REF!</v>
      </c>
      <c r="G377" s="97"/>
      <c r="H377" s="99" t="e">
        <f>IF('User Information'!#REF!="", "", 'User Information'!#REF!)</f>
        <v>#REF!</v>
      </c>
      <c r="I377" s="100"/>
      <c r="J377" s="99" t="e">
        <f>IF('User Information'!#REF!="", "", 'User Information'!#REF!)</f>
        <v>#REF!</v>
      </c>
      <c r="K377" s="100"/>
      <c r="L377" s="101" t="e">
        <f>IF('User Information'!#REF!="", "", 'User Information'!#REF!)</f>
        <v>#REF!</v>
      </c>
      <c r="M377" s="102" t="s">
        <v>204</v>
      </c>
      <c r="N377" s="103" t="s">
        <v>205</v>
      </c>
    </row>
    <row r="378" spans="1:14" s="104" customFormat="1" ht="42" customHeight="1">
      <c r="A378" s="530" t="s">
        <v>206</v>
      </c>
      <c r="B378" s="531"/>
      <c r="C378" s="532"/>
      <c r="D378" s="533"/>
      <c r="E378" s="533"/>
      <c r="F378" s="533"/>
      <c r="G378" s="533"/>
      <c r="H378" s="533"/>
      <c r="I378" s="533"/>
      <c r="J378" s="533"/>
      <c r="K378" s="533"/>
      <c r="L378" s="533"/>
      <c r="M378" s="105"/>
      <c r="N378" s="106"/>
    </row>
    <row r="379" spans="1:14" s="104" customFormat="1" ht="33.200000000000003" customHeight="1">
      <c r="A379" s="96">
        <v>184</v>
      </c>
      <c r="B379" s="96" t="e">
        <f>IF('User Information'!#REF!="", "", 'User Information'!#REF!)</f>
        <v>#REF!</v>
      </c>
      <c r="C379" s="96" t="e">
        <f>IF('User Information'!#REF!="", "", 'User Information'!#REF!)</f>
        <v>#REF!</v>
      </c>
      <c r="D379" s="97"/>
      <c r="E379" s="98" t="e">
        <f>IF('User Information'!#REF!="", "", 'User Information'!#REF!)</f>
        <v>#REF!</v>
      </c>
      <c r="F379" s="96" t="e">
        <f>IF('User Information'!#REF!="", "", 'User Information'!#REF!)</f>
        <v>#REF!</v>
      </c>
      <c r="G379" s="97"/>
      <c r="H379" s="99" t="e">
        <f>IF('User Information'!#REF!="", "", 'User Information'!#REF!)</f>
        <v>#REF!</v>
      </c>
      <c r="I379" s="100"/>
      <c r="J379" s="99" t="e">
        <f>IF('User Information'!#REF!="", "", 'User Information'!#REF!)</f>
        <v>#REF!</v>
      </c>
      <c r="K379" s="100"/>
      <c r="L379" s="101" t="e">
        <f>IF('User Information'!#REF!="", "", 'User Information'!#REF!)</f>
        <v>#REF!</v>
      </c>
      <c r="M379" s="107" t="s">
        <v>204</v>
      </c>
      <c r="N379" s="108" t="s">
        <v>205</v>
      </c>
    </row>
    <row r="380" spans="1:14" s="104" customFormat="1" ht="42" customHeight="1">
      <c r="A380" s="530" t="s">
        <v>206</v>
      </c>
      <c r="B380" s="531"/>
      <c r="C380" s="532"/>
      <c r="D380" s="533"/>
      <c r="E380" s="533"/>
      <c r="F380" s="533"/>
      <c r="G380" s="533"/>
      <c r="H380" s="533"/>
      <c r="I380" s="533"/>
      <c r="J380" s="533"/>
      <c r="K380" s="533"/>
      <c r="L380" s="533"/>
      <c r="M380" s="105"/>
      <c r="N380" s="106"/>
    </row>
    <row r="381" spans="1:14" s="104" customFormat="1" ht="33.200000000000003" customHeight="1">
      <c r="A381" s="96">
        <v>185</v>
      </c>
      <c r="B381" s="96" t="e">
        <f>IF('User Information'!#REF!="", "", 'User Information'!#REF!)</f>
        <v>#REF!</v>
      </c>
      <c r="C381" s="96" t="e">
        <f>IF('User Information'!#REF!="", "", 'User Information'!#REF!)</f>
        <v>#REF!</v>
      </c>
      <c r="D381" s="97"/>
      <c r="E381" s="98" t="e">
        <f>IF('User Information'!#REF!="", "", 'User Information'!#REF!)</f>
        <v>#REF!</v>
      </c>
      <c r="F381" s="96" t="e">
        <f>IF('User Information'!#REF!="", "", 'User Information'!#REF!)</f>
        <v>#REF!</v>
      </c>
      <c r="G381" s="97"/>
      <c r="H381" s="99" t="e">
        <f>IF('User Information'!#REF!="", "", 'User Information'!#REF!)</f>
        <v>#REF!</v>
      </c>
      <c r="I381" s="100"/>
      <c r="J381" s="99" t="e">
        <f>IF('User Information'!#REF!="", "", 'User Information'!#REF!)</f>
        <v>#REF!</v>
      </c>
      <c r="K381" s="100"/>
      <c r="L381" s="101" t="e">
        <f>IF('User Information'!#REF!="", "", 'User Information'!#REF!)</f>
        <v>#REF!</v>
      </c>
      <c r="M381" s="102" t="s">
        <v>204</v>
      </c>
      <c r="N381" s="103" t="s">
        <v>205</v>
      </c>
    </row>
    <row r="382" spans="1:14" s="104" customFormat="1" ht="42" customHeight="1">
      <c r="A382" s="530" t="s">
        <v>206</v>
      </c>
      <c r="B382" s="531"/>
      <c r="C382" s="532"/>
      <c r="D382" s="533"/>
      <c r="E382" s="533"/>
      <c r="F382" s="533"/>
      <c r="G382" s="533"/>
      <c r="H382" s="533"/>
      <c r="I382" s="533"/>
      <c r="J382" s="533"/>
      <c r="K382" s="533"/>
      <c r="L382" s="533"/>
      <c r="M382" s="105"/>
      <c r="N382" s="106"/>
    </row>
    <row r="383" spans="1:14" s="104" customFormat="1" ht="33.200000000000003" customHeight="1">
      <c r="A383" s="96">
        <v>186</v>
      </c>
      <c r="B383" s="96" t="e">
        <f>IF('User Information'!#REF!="", "", 'User Information'!#REF!)</f>
        <v>#REF!</v>
      </c>
      <c r="C383" s="96" t="e">
        <f>IF('User Information'!#REF!="", "", 'User Information'!#REF!)</f>
        <v>#REF!</v>
      </c>
      <c r="D383" s="97"/>
      <c r="E383" s="98" t="e">
        <f>IF('User Information'!#REF!="", "", 'User Information'!#REF!)</f>
        <v>#REF!</v>
      </c>
      <c r="F383" s="96" t="e">
        <f>IF('User Information'!#REF!="", "", 'User Information'!#REF!)</f>
        <v>#REF!</v>
      </c>
      <c r="G383" s="97"/>
      <c r="H383" s="99" t="e">
        <f>IF('User Information'!#REF!="", "", 'User Information'!#REF!)</f>
        <v>#REF!</v>
      </c>
      <c r="I383" s="100"/>
      <c r="J383" s="99" t="e">
        <f>IF('User Information'!#REF!="", "", 'User Information'!#REF!)</f>
        <v>#REF!</v>
      </c>
      <c r="K383" s="100"/>
      <c r="L383" s="101" t="e">
        <f>IF('User Information'!#REF!="", "", 'User Information'!#REF!)</f>
        <v>#REF!</v>
      </c>
      <c r="M383" s="107" t="s">
        <v>204</v>
      </c>
      <c r="N383" s="108" t="s">
        <v>205</v>
      </c>
    </row>
    <row r="384" spans="1:14" s="104" customFormat="1" ht="42" customHeight="1">
      <c r="A384" s="530" t="s">
        <v>206</v>
      </c>
      <c r="B384" s="531"/>
      <c r="C384" s="532"/>
      <c r="D384" s="533"/>
      <c r="E384" s="533"/>
      <c r="F384" s="533"/>
      <c r="G384" s="533"/>
      <c r="H384" s="533"/>
      <c r="I384" s="533"/>
      <c r="J384" s="533"/>
      <c r="K384" s="533"/>
      <c r="L384" s="533"/>
      <c r="M384" s="105"/>
      <c r="N384" s="106"/>
    </row>
    <row r="385" spans="1:14" s="104" customFormat="1" ht="33.200000000000003" customHeight="1">
      <c r="A385" s="96">
        <v>187</v>
      </c>
      <c r="B385" s="96" t="e">
        <f>IF('User Information'!#REF!="", "", 'User Information'!#REF!)</f>
        <v>#REF!</v>
      </c>
      <c r="C385" s="96" t="e">
        <f>IF('User Information'!#REF!="", "", 'User Information'!#REF!)</f>
        <v>#REF!</v>
      </c>
      <c r="D385" s="97"/>
      <c r="E385" s="98" t="e">
        <f>IF('User Information'!#REF!="", "", 'User Information'!#REF!)</f>
        <v>#REF!</v>
      </c>
      <c r="F385" s="96" t="e">
        <f>IF('User Information'!#REF!="", "", 'User Information'!#REF!)</f>
        <v>#REF!</v>
      </c>
      <c r="G385" s="97"/>
      <c r="H385" s="99" t="e">
        <f>IF('User Information'!#REF!="", "", 'User Information'!#REF!)</f>
        <v>#REF!</v>
      </c>
      <c r="I385" s="100"/>
      <c r="J385" s="99" t="e">
        <f>IF('User Information'!#REF!="", "", 'User Information'!#REF!)</f>
        <v>#REF!</v>
      </c>
      <c r="K385" s="100"/>
      <c r="L385" s="101" t="e">
        <f>IF('User Information'!#REF!="", "", 'User Information'!#REF!)</f>
        <v>#REF!</v>
      </c>
      <c r="M385" s="102" t="s">
        <v>204</v>
      </c>
      <c r="N385" s="103" t="s">
        <v>205</v>
      </c>
    </row>
    <row r="386" spans="1:14" s="104" customFormat="1" ht="42" customHeight="1">
      <c r="A386" s="530" t="s">
        <v>206</v>
      </c>
      <c r="B386" s="531"/>
      <c r="C386" s="532"/>
      <c r="D386" s="533"/>
      <c r="E386" s="533"/>
      <c r="F386" s="533"/>
      <c r="G386" s="533"/>
      <c r="H386" s="533"/>
      <c r="I386" s="533"/>
      <c r="J386" s="533"/>
      <c r="K386" s="533"/>
      <c r="L386" s="533"/>
      <c r="M386" s="105"/>
      <c r="N386" s="106"/>
    </row>
    <row r="387" spans="1:14" s="104" customFormat="1" ht="33.200000000000003" customHeight="1">
      <c r="A387" s="96">
        <v>188</v>
      </c>
      <c r="B387" s="96" t="e">
        <f>IF('User Information'!#REF!="", "", 'User Information'!#REF!)</f>
        <v>#REF!</v>
      </c>
      <c r="C387" s="96" t="e">
        <f>IF('User Information'!#REF!="", "", 'User Information'!#REF!)</f>
        <v>#REF!</v>
      </c>
      <c r="D387" s="97"/>
      <c r="E387" s="98" t="e">
        <f>IF('User Information'!#REF!="", "", 'User Information'!#REF!)</f>
        <v>#REF!</v>
      </c>
      <c r="F387" s="96" t="e">
        <f>IF('User Information'!#REF!="", "", 'User Information'!#REF!)</f>
        <v>#REF!</v>
      </c>
      <c r="G387" s="97"/>
      <c r="H387" s="99" t="e">
        <f>IF('User Information'!#REF!="", "", 'User Information'!#REF!)</f>
        <v>#REF!</v>
      </c>
      <c r="I387" s="100"/>
      <c r="J387" s="99" t="e">
        <f>IF('User Information'!#REF!="", "", 'User Information'!#REF!)</f>
        <v>#REF!</v>
      </c>
      <c r="K387" s="100"/>
      <c r="L387" s="101" t="e">
        <f>IF('User Information'!#REF!="", "", 'User Information'!#REF!)</f>
        <v>#REF!</v>
      </c>
      <c r="M387" s="107" t="s">
        <v>204</v>
      </c>
      <c r="N387" s="108" t="s">
        <v>205</v>
      </c>
    </row>
    <row r="388" spans="1:14" s="104" customFormat="1" ht="42" customHeight="1">
      <c r="A388" s="530" t="s">
        <v>206</v>
      </c>
      <c r="B388" s="531"/>
      <c r="C388" s="532"/>
      <c r="D388" s="533"/>
      <c r="E388" s="533"/>
      <c r="F388" s="533"/>
      <c r="G388" s="533"/>
      <c r="H388" s="533"/>
      <c r="I388" s="533"/>
      <c r="J388" s="533"/>
      <c r="K388" s="533"/>
      <c r="L388" s="533"/>
      <c r="M388" s="105"/>
      <c r="N388" s="106"/>
    </row>
    <row r="389" spans="1:14" s="104" customFormat="1" ht="33.200000000000003" customHeight="1">
      <c r="A389" s="96">
        <v>189</v>
      </c>
      <c r="B389" s="96" t="e">
        <f>IF('User Information'!#REF!="", "", 'User Information'!#REF!)</f>
        <v>#REF!</v>
      </c>
      <c r="C389" s="96" t="e">
        <f>IF('User Information'!#REF!="", "", 'User Information'!#REF!)</f>
        <v>#REF!</v>
      </c>
      <c r="D389" s="97"/>
      <c r="E389" s="98" t="e">
        <f>IF('User Information'!#REF!="", "", 'User Information'!#REF!)</f>
        <v>#REF!</v>
      </c>
      <c r="F389" s="96" t="e">
        <f>IF('User Information'!#REF!="", "", 'User Information'!#REF!)</f>
        <v>#REF!</v>
      </c>
      <c r="G389" s="97"/>
      <c r="H389" s="99" t="e">
        <f>IF('User Information'!#REF!="", "", 'User Information'!#REF!)</f>
        <v>#REF!</v>
      </c>
      <c r="I389" s="100"/>
      <c r="J389" s="99" t="e">
        <f>IF('User Information'!#REF!="", "", 'User Information'!#REF!)</f>
        <v>#REF!</v>
      </c>
      <c r="K389" s="100"/>
      <c r="L389" s="101" t="e">
        <f>IF('User Information'!#REF!="", "", 'User Information'!#REF!)</f>
        <v>#REF!</v>
      </c>
      <c r="M389" s="102" t="s">
        <v>204</v>
      </c>
      <c r="N389" s="103" t="s">
        <v>205</v>
      </c>
    </row>
    <row r="390" spans="1:14" s="104" customFormat="1" ht="42" customHeight="1">
      <c r="A390" s="530" t="s">
        <v>206</v>
      </c>
      <c r="B390" s="531"/>
      <c r="C390" s="532"/>
      <c r="D390" s="533"/>
      <c r="E390" s="533"/>
      <c r="F390" s="533"/>
      <c r="G390" s="533"/>
      <c r="H390" s="533"/>
      <c r="I390" s="533"/>
      <c r="J390" s="533"/>
      <c r="K390" s="533"/>
      <c r="L390" s="533"/>
      <c r="M390" s="105"/>
      <c r="N390" s="106"/>
    </row>
    <row r="391" spans="1:14" s="104" customFormat="1" ht="33.200000000000003" customHeight="1">
      <c r="A391" s="96">
        <v>190</v>
      </c>
      <c r="B391" s="96" t="e">
        <f>IF('User Information'!#REF!="", "", 'User Information'!#REF!)</f>
        <v>#REF!</v>
      </c>
      <c r="C391" s="96" t="e">
        <f>IF('User Information'!#REF!="", "", 'User Information'!#REF!)</f>
        <v>#REF!</v>
      </c>
      <c r="D391" s="97"/>
      <c r="E391" s="98" t="e">
        <f>IF('User Information'!#REF!="", "", 'User Information'!#REF!)</f>
        <v>#REF!</v>
      </c>
      <c r="F391" s="96" t="e">
        <f>IF('User Information'!#REF!="", "", 'User Information'!#REF!)</f>
        <v>#REF!</v>
      </c>
      <c r="G391" s="97"/>
      <c r="H391" s="99" t="e">
        <f>IF('User Information'!#REF!="", "", 'User Information'!#REF!)</f>
        <v>#REF!</v>
      </c>
      <c r="I391" s="100"/>
      <c r="J391" s="99" t="e">
        <f>IF('User Information'!#REF!="", "", 'User Information'!#REF!)</f>
        <v>#REF!</v>
      </c>
      <c r="K391" s="100"/>
      <c r="L391" s="101" t="e">
        <f>IF('User Information'!#REF!="", "", 'User Information'!#REF!)</f>
        <v>#REF!</v>
      </c>
      <c r="M391" s="107" t="s">
        <v>204</v>
      </c>
      <c r="N391" s="108" t="s">
        <v>205</v>
      </c>
    </row>
    <row r="392" spans="1:14" s="104" customFormat="1" ht="42" customHeight="1" thickBot="1">
      <c r="A392" s="530" t="s">
        <v>206</v>
      </c>
      <c r="B392" s="531"/>
      <c r="C392" s="532"/>
      <c r="D392" s="533"/>
      <c r="E392" s="533"/>
      <c r="F392" s="533"/>
      <c r="G392" s="533"/>
      <c r="H392" s="533"/>
      <c r="I392" s="533"/>
      <c r="J392" s="533"/>
      <c r="K392" s="533"/>
      <c r="L392" s="533"/>
      <c r="M392" s="109"/>
      <c r="N392" s="110"/>
    </row>
    <row r="393" spans="1:14" ht="12.75" thickTop="1"/>
  </sheetData>
  <sheetProtection algorithmName="SHA-512" hashValue="I33DP9qHWupnLZ5+zKhZaZvpy1db5v5vGiRLlVpyYrJFYUHB/zUbEnvaKLA8JjFgOXifmo3BMPUhTHSox92YSA==" saltValue="uxrx5pqOo90/vpe19lBkKw==" spinCount="100000" sheet="1" selectLockedCells="1"/>
  <protectedRanges>
    <protectedRange sqref="C352 C354 C356 C358 C360 C362 C364 C366 C368 C370 C372 C374 C376 C378 C380 C382 C384 C386 C388 C390 C392" name="Range7"/>
    <protectedRange sqref="C272 C274 C276 C278 C280 C282 C284 C286 C288 C290 C292 C294 C296 C298 C300 C302 C304 C306 C308 C310 C312 C314 C316 C318 C320 C322 C324 C326 C328 C330 C332 C334 C336 C338 C340 C342 C344 C346 C348 C350" name="Range6"/>
    <protectedRange sqref="C140 C218 C220 C222 C224 C226 C230 C232 C236 C234 C238 C242 C244 C246 C248 C250 C252 C254 C256 C258 C260 C270 C268 C266 C264 C262" name="Range5"/>
    <protectedRange sqref="C14 C16 C18 C20 C22 C24 C26 C28 C30 C32 C34 C36 C38 C40 C42 C44" name="Range1"/>
    <protectedRange sqref="C46 C48 C50 C52 C54 C56 C58 C60 C62 C64 C66 C68 C70 C72 C74 C76 C78 C80 C82 C84 C86 C88 C90 C92 C94" name="Range2"/>
    <protectedRange sqref="J4 C94 C96 C98 C100 C102 C104 C106 C108 C110 C112 C114 C116 C118 C120 C122 C124 C126 C128 C130 C132 C134 C136 C138" name="Range3"/>
    <protectedRange sqref="C142 C144 C146 C148 C150 C152 C154 C156 C158 C160 C162 C164 C166 C168 C170 C172 C174 C176 C178 C180 C182 C184 C186 C188 C190 C192 C196 C194 C198 C200 C204 C206 C210 C208 C212 C216 C218 C220 C222 C224 C226 C228 C230 C232 C234 C236 C140" name="Range4"/>
  </protectedRanges>
  <mergeCells count="397">
    <mergeCell ref="H1:J1"/>
    <mergeCell ref="L1:N1"/>
    <mergeCell ref="H2:J2"/>
    <mergeCell ref="L2:N2"/>
    <mergeCell ref="H5:J5"/>
    <mergeCell ref="L5:N5"/>
    <mergeCell ref="H6:J6"/>
    <mergeCell ref="L6:N6"/>
    <mergeCell ref="H8:J8"/>
    <mergeCell ref="L8:N8"/>
    <mergeCell ref="H9:J9"/>
    <mergeCell ref="L9:N9"/>
    <mergeCell ref="M10:N10"/>
    <mergeCell ref="M11:N11"/>
    <mergeCell ref="M12:N12"/>
    <mergeCell ref="A14:B14"/>
    <mergeCell ref="C14:L14"/>
    <mergeCell ref="A16:B16"/>
    <mergeCell ref="C16:L16"/>
    <mergeCell ref="H10:I10"/>
    <mergeCell ref="H11:I11"/>
    <mergeCell ref="A18:B18"/>
    <mergeCell ref="C18:L18"/>
    <mergeCell ref="A20:B20"/>
    <mergeCell ref="C20:L20"/>
    <mergeCell ref="A22:B22"/>
    <mergeCell ref="C22:L22"/>
    <mergeCell ref="A24:B24"/>
    <mergeCell ref="C24:L24"/>
    <mergeCell ref="A26:B26"/>
    <mergeCell ref="C26:L26"/>
    <mergeCell ref="A28:B28"/>
    <mergeCell ref="C28:L28"/>
    <mergeCell ref="A30:B30"/>
    <mergeCell ref="C30:L30"/>
    <mergeCell ref="A32:B32"/>
    <mergeCell ref="C32:L32"/>
    <mergeCell ref="A34:B34"/>
    <mergeCell ref="C34:L34"/>
    <mergeCell ref="A36:B36"/>
    <mergeCell ref="C36:L36"/>
    <mergeCell ref="A38:B38"/>
    <mergeCell ref="C38:L38"/>
    <mergeCell ref="A40:B40"/>
    <mergeCell ref="C40:L40"/>
    <mergeCell ref="A42:B42"/>
    <mergeCell ref="C42:L42"/>
    <mergeCell ref="A44:B44"/>
    <mergeCell ref="C44:L44"/>
    <mergeCell ref="A46:B46"/>
    <mergeCell ref="C46:L46"/>
    <mergeCell ref="A48:B48"/>
    <mergeCell ref="C48:L48"/>
    <mergeCell ref="A50:B50"/>
    <mergeCell ref="C50:L50"/>
    <mergeCell ref="A52:B52"/>
    <mergeCell ref="C52:L52"/>
    <mergeCell ref="A54:B54"/>
    <mergeCell ref="C54:L54"/>
    <mergeCell ref="A56:B56"/>
    <mergeCell ref="C56:L56"/>
    <mergeCell ref="A58:B58"/>
    <mergeCell ref="C58:L58"/>
    <mergeCell ref="A60:B60"/>
    <mergeCell ref="C60:L60"/>
    <mergeCell ref="A62:B62"/>
    <mergeCell ref="C62:L62"/>
    <mergeCell ref="A64:B64"/>
    <mergeCell ref="C64:L64"/>
    <mergeCell ref="A66:B66"/>
    <mergeCell ref="C66:L66"/>
    <mergeCell ref="A68:B68"/>
    <mergeCell ref="C68:L68"/>
    <mergeCell ref="A70:B70"/>
    <mergeCell ref="C70:L70"/>
    <mergeCell ref="A72:B72"/>
    <mergeCell ref="C72:L72"/>
    <mergeCell ref="A74:B74"/>
    <mergeCell ref="C74:L74"/>
    <mergeCell ref="A76:B76"/>
    <mergeCell ref="C76:L76"/>
    <mergeCell ref="A78:B78"/>
    <mergeCell ref="C78:L78"/>
    <mergeCell ref="A80:B80"/>
    <mergeCell ref="C80:L80"/>
    <mergeCell ref="A82:B82"/>
    <mergeCell ref="C82:L82"/>
    <mergeCell ref="A84:B84"/>
    <mergeCell ref="C84:L84"/>
    <mergeCell ref="A86:B86"/>
    <mergeCell ref="C86:L86"/>
    <mergeCell ref="A88:B88"/>
    <mergeCell ref="C88:L88"/>
    <mergeCell ref="A90:B90"/>
    <mergeCell ref="C90:L90"/>
    <mergeCell ref="A92:B92"/>
    <mergeCell ref="C92:L92"/>
    <mergeCell ref="A94:B94"/>
    <mergeCell ref="C94:L94"/>
    <mergeCell ref="A96:B96"/>
    <mergeCell ref="C96:L96"/>
    <mergeCell ref="A98:B98"/>
    <mergeCell ref="C98:L98"/>
    <mergeCell ref="A100:B100"/>
    <mergeCell ref="C100:L100"/>
    <mergeCell ref="A102:B102"/>
    <mergeCell ref="C102:L102"/>
    <mergeCell ref="A104:B104"/>
    <mergeCell ref="C104:L104"/>
    <mergeCell ref="A106:B106"/>
    <mergeCell ref="C106:L106"/>
    <mergeCell ref="A108:B108"/>
    <mergeCell ref="C108:L108"/>
    <mergeCell ref="A110:B110"/>
    <mergeCell ref="C110:L110"/>
    <mergeCell ref="A112:B112"/>
    <mergeCell ref="C112:L112"/>
    <mergeCell ref="A114:B114"/>
    <mergeCell ref="C114:L114"/>
    <mergeCell ref="A116:B116"/>
    <mergeCell ref="C116:L116"/>
    <mergeCell ref="A118:B118"/>
    <mergeCell ref="C118:L118"/>
    <mergeCell ref="A120:B120"/>
    <mergeCell ref="C120:L120"/>
    <mergeCell ref="A122:B122"/>
    <mergeCell ref="C122:L122"/>
    <mergeCell ref="A124:B124"/>
    <mergeCell ref="C124:L124"/>
    <mergeCell ref="A126:B126"/>
    <mergeCell ref="C126:L126"/>
    <mergeCell ref="A128:B128"/>
    <mergeCell ref="C128:L128"/>
    <mergeCell ref="A130:B130"/>
    <mergeCell ref="C130:L130"/>
    <mergeCell ref="A132:B132"/>
    <mergeCell ref="C132:L132"/>
    <mergeCell ref="A134:B134"/>
    <mergeCell ref="C134:L134"/>
    <mergeCell ref="A136:B136"/>
    <mergeCell ref="C136:L136"/>
    <mergeCell ref="A138:B138"/>
    <mergeCell ref="C138:L138"/>
    <mergeCell ref="A140:B140"/>
    <mergeCell ref="C140:L140"/>
    <mergeCell ref="A142:B142"/>
    <mergeCell ref="C142:L142"/>
    <mergeCell ref="A144:B144"/>
    <mergeCell ref="C144:L144"/>
    <mergeCell ref="A146:B146"/>
    <mergeCell ref="C146:L146"/>
    <mergeCell ref="A148:B148"/>
    <mergeCell ref="C148:L148"/>
    <mergeCell ref="A150:B150"/>
    <mergeCell ref="C150:L150"/>
    <mergeCell ref="A152:B152"/>
    <mergeCell ref="C152:L152"/>
    <mergeCell ref="A154:B154"/>
    <mergeCell ref="C154:L154"/>
    <mergeCell ref="A156:B156"/>
    <mergeCell ref="C156:L156"/>
    <mergeCell ref="A158:B158"/>
    <mergeCell ref="C158:L158"/>
    <mergeCell ref="A160:B160"/>
    <mergeCell ref="C160:L160"/>
    <mergeCell ref="A162:B162"/>
    <mergeCell ref="C162:L162"/>
    <mergeCell ref="A164:B164"/>
    <mergeCell ref="C164:L164"/>
    <mergeCell ref="A166:B166"/>
    <mergeCell ref="C166:L166"/>
    <mergeCell ref="A168:B168"/>
    <mergeCell ref="C168:L168"/>
    <mergeCell ref="A170:B170"/>
    <mergeCell ref="C170:L170"/>
    <mergeCell ref="A172:B172"/>
    <mergeCell ref="C172:L172"/>
    <mergeCell ref="A174:B174"/>
    <mergeCell ref="C174:L174"/>
    <mergeCell ref="A176:B176"/>
    <mergeCell ref="C176:L176"/>
    <mergeCell ref="A178:B178"/>
    <mergeCell ref="C178:L178"/>
    <mergeCell ref="A180:B180"/>
    <mergeCell ref="C180:L180"/>
    <mergeCell ref="A182:B182"/>
    <mergeCell ref="C182:L182"/>
    <mergeCell ref="A184:B184"/>
    <mergeCell ref="C184:L184"/>
    <mergeCell ref="A186:B186"/>
    <mergeCell ref="C186:L186"/>
    <mergeCell ref="A188:B188"/>
    <mergeCell ref="C188:L188"/>
    <mergeCell ref="A190:B190"/>
    <mergeCell ref="C190:L190"/>
    <mergeCell ref="A192:B192"/>
    <mergeCell ref="C192:L192"/>
    <mergeCell ref="A194:B194"/>
    <mergeCell ref="C194:L194"/>
    <mergeCell ref="A196:B196"/>
    <mergeCell ref="C196:L196"/>
    <mergeCell ref="A198:B198"/>
    <mergeCell ref="C198:L198"/>
    <mergeCell ref="A200:B200"/>
    <mergeCell ref="C200:L200"/>
    <mergeCell ref="A202:B202"/>
    <mergeCell ref="C202:L202"/>
    <mergeCell ref="A204:B204"/>
    <mergeCell ref="C204:L204"/>
    <mergeCell ref="A206:B206"/>
    <mergeCell ref="C206:L206"/>
    <mergeCell ref="A208:B208"/>
    <mergeCell ref="C208:L208"/>
    <mergeCell ref="A210:B210"/>
    <mergeCell ref="C210:L210"/>
    <mergeCell ref="A212:B212"/>
    <mergeCell ref="C212:L212"/>
    <mergeCell ref="A214:B214"/>
    <mergeCell ref="C214:L214"/>
    <mergeCell ref="A216:B216"/>
    <mergeCell ref="C216:L216"/>
    <mergeCell ref="A218:B218"/>
    <mergeCell ref="C218:L218"/>
    <mergeCell ref="A220:B220"/>
    <mergeCell ref="C220:L220"/>
    <mergeCell ref="A222:B222"/>
    <mergeCell ref="C222:L222"/>
    <mergeCell ref="A224:B224"/>
    <mergeCell ref="C224:L224"/>
    <mergeCell ref="A226:B226"/>
    <mergeCell ref="C226:L226"/>
    <mergeCell ref="A228:B228"/>
    <mergeCell ref="C228:L228"/>
    <mergeCell ref="A230:B230"/>
    <mergeCell ref="C230:L230"/>
    <mergeCell ref="A232:B232"/>
    <mergeCell ref="C232:L232"/>
    <mergeCell ref="A234:B234"/>
    <mergeCell ref="C234:L234"/>
    <mergeCell ref="A236:B236"/>
    <mergeCell ref="C236:L236"/>
    <mergeCell ref="A238:B238"/>
    <mergeCell ref="C238:L238"/>
    <mergeCell ref="A240:B240"/>
    <mergeCell ref="C240:L240"/>
    <mergeCell ref="A242:B242"/>
    <mergeCell ref="C242:L242"/>
    <mergeCell ref="A244:B244"/>
    <mergeCell ref="C244:L244"/>
    <mergeCell ref="A246:B246"/>
    <mergeCell ref="C246:L246"/>
    <mergeCell ref="A248:B248"/>
    <mergeCell ref="C248:L248"/>
    <mergeCell ref="A250:B250"/>
    <mergeCell ref="C250:L250"/>
    <mergeCell ref="A252:B252"/>
    <mergeCell ref="C252:L252"/>
    <mergeCell ref="A254:B254"/>
    <mergeCell ref="C254:L254"/>
    <mergeCell ref="A256:B256"/>
    <mergeCell ref="C256:L256"/>
    <mergeCell ref="A258:B258"/>
    <mergeCell ref="C258:L258"/>
    <mergeCell ref="A260:B260"/>
    <mergeCell ref="C260:L260"/>
    <mergeCell ref="A262:B262"/>
    <mergeCell ref="C262:L262"/>
    <mergeCell ref="A264:B264"/>
    <mergeCell ref="C264:L264"/>
    <mergeCell ref="A266:B266"/>
    <mergeCell ref="C266:L266"/>
    <mergeCell ref="A268:B268"/>
    <mergeCell ref="C268:L268"/>
    <mergeCell ref="A270:B270"/>
    <mergeCell ref="C270:L270"/>
    <mergeCell ref="A272:B272"/>
    <mergeCell ref="C272:L272"/>
    <mergeCell ref="A274:B274"/>
    <mergeCell ref="C274:L274"/>
    <mergeCell ref="A276:B276"/>
    <mergeCell ref="C276:L276"/>
    <mergeCell ref="A278:B278"/>
    <mergeCell ref="C278:L278"/>
    <mergeCell ref="A280:B280"/>
    <mergeCell ref="C280:L280"/>
    <mergeCell ref="A282:B282"/>
    <mergeCell ref="C282:L282"/>
    <mergeCell ref="A284:B284"/>
    <mergeCell ref="C284:L284"/>
    <mergeCell ref="A286:B286"/>
    <mergeCell ref="C286:L286"/>
    <mergeCell ref="A288:B288"/>
    <mergeCell ref="C288:L288"/>
    <mergeCell ref="A290:B290"/>
    <mergeCell ref="C290:L290"/>
    <mergeCell ref="A292:B292"/>
    <mergeCell ref="C292:L292"/>
    <mergeCell ref="A294:B294"/>
    <mergeCell ref="C294:L294"/>
    <mergeCell ref="A296:B296"/>
    <mergeCell ref="C296:L296"/>
    <mergeCell ref="A298:B298"/>
    <mergeCell ref="C298:L298"/>
    <mergeCell ref="A300:B300"/>
    <mergeCell ref="C300:L300"/>
    <mergeCell ref="A302:B302"/>
    <mergeCell ref="C302:L302"/>
    <mergeCell ref="A304:B304"/>
    <mergeCell ref="C304:L304"/>
    <mergeCell ref="A306:B306"/>
    <mergeCell ref="C306:L306"/>
    <mergeCell ref="A308:B308"/>
    <mergeCell ref="C308:L308"/>
    <mergeCell ref="A310:B310"/>
    <mergeCell ref="C310:L310"/>
    <mergeCell ref="A312:B312"/>
    <mergeCell ref="C312:L312"/>
    <mergeCell ref="A314:B314"/>
    <mergeCell ref="C314:L314"/>
    <mergeCell ref="A316:B316"/>
    <mergeCell ref="C316:L316"/>
    <mergeCell ref="A318:B318"/>
    <mergeCell ref="C318:L318"/>
    <mergeCell ref="A320:B320"/>
    <mergeCell ref="C320:L320"/>
    <mergeCell ref="A322:B322"/>
    <mergeCell ref="C322:L322"/>
    <mergeCell ref="A324:B324"/>
    <mergeCell ref="C324:L324"/>
    <mergeCell ref="A326:B326"/>
    <mergeCell ref="C326:L326"/>
    <mergeCell ref="A328:B328"/>
    <mergeCell ref="C328:L328"/>
    <mergeCell ref="A330:B330"/>
    <mergeCell ref="C330:L330"/>
    <mergeCell ref="A332:B332"/>
    <mergeCell ref="C332:L332"/>
    <mergeCell ref="A334:B334"/>
    <mergeCell ref="C334:L334"/>
    <mergeCell ref="A336:B336"/>
    <mergeCell ref="C336:L336"/>
    <mergeCell ref="A338:B338"/>
    <mergeCell ref="C338:L338"/>
    <mergeCell ref="A340:B340"/>
    <mergeCell ref="C340:L340"/>
    <mergeCell ref="A342:B342"/>
    <mergeCell ref="C342:L342"/>
    <mergeCell ref="A344:B344"/>
    <mergeCell ref="C344:L344"/>
    <mergeCell ref="A346:B346"/>
    <mergeCell ref="C346:L346"/>
    <mergeCell ref="A348:B348"/>
    <mergeCell ref="C348:L348"/>
    <mergeCell ref="A350:B350"/>
    <mergeCell ref="C350:L350"/>
    <mergeCell ref="A352:B352"/>
    <mergeCell ref="C352:L352"/>
    <mergeCell ref="A354:B354"/>
    <mergeCell ref="C354:L354"/>
    <mergeCell ref="A356:B356"/>
    <mergeCell ref="C356:L356"/>
    <mergeCell ref="A358:B358"/>
    <mergeCell ref="C358:L358"/>
    <mergeCell ref="A360:B360"/>
    <mergeCell ref="C360:L360"/>
    <mergeCell ref="A362:B362"/>
    <mergeCell ref="C362:L362"/>
    <mergeCell ref="A364:B364"/>
    <mergeCell ref="C364:L364"/>
    <mergeCell ref="A366:B366"/>
    <mergeCell ref="C366:L366"/>
    <mergeCell ref="A368:B368"/>
    <mergeCell ref="C368:L368"/>
    <mergeCell ref="A370:B370"/>
    <mergeCell ref="C370:L370"/>
    <mergeCell ref="A372:B372"/>
    <mergeCell ref="C372:L372"/>
    <mergeCell ref="A374:B374"/>
    <mergeCell ref="C374:L374"/>
    <mergeCell ref="A376:B376"/>
    <mergeCell ref="C376:L376"/>
    <mergeCell ref="A378:B378"/>
    <mergeCell ref="C378:L378"/>
    <mergeCell ref="A380:B380"/>
    <mergeCell ref="C380:L380"/>
    <mergeCell ref="A382:B382"/>
    <mergeCell ref="C382:L382"/>
    <mergeCell ref="A390:B390"/>
    <mergeCell ref="C390:L390"/>
    <mergeCell ref="A392:B392"/>
    <mergeCell ref="C392:L392"/>
    <mergeCell ref="A384:B384"/>
    <mergeCell ref="C384:L384"/>
    <mergeCell ref="A386:B386"/>
    <mergeCell ref="C386:L386"/>
    <mergeCell ref="A388:B388"/>
    <mergeCell ref="C388:L388"/>
  </mergeCells>
  <printOptions horizontalCentered="1"/>
  <pageMargins left="0.31" right="0.27" top="0.75" bottom="0.75" header="0.3" footer="0.3"/>
  <pageSetup scale="72" fitToHeight="7" orientation="landscape" r:id="rId1"/>
  <headerFooter>
    <oddHeader>&amp;C&amp;24Request for Exception on Cellular/Broadband Service &amp;R&amp;"Arial,Bold"&amp;U&amp;D</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43"/>
  <sheetViews>
    <sheetView showGridLines="0" topLeftCell="A63" zoomScale="70" zoomScaleNormal="70" workbookViewId="0">
      <selection activeCell="O129" sqref="O129"/>
    </sheetView>
  </sheetViews>
  <sheetFormatPr defaultColWidth="9.140625" defaultRowHeight="15"/>
  <cols>
    <col min="1" max="1" width="3.85546875" style="185" customWidth="1"/>
    <col min="2" max="2" width="9.140625" style="185"/>
    <col min="3" max="3" width="11.5703125" style="185" customWidth="1"/>
    <col min="4" max="4" width="9.140625" style="185"/>
    <col min="5" max="5" width="15" style="185" customWidth="1"/>
    <col min="6" max="6" width="10.42578125" style="185" customWidth="1"/>
    <col min="7" max="7" width="14.42578125" style="185" customWidth="1"/>
    <col min="8" max="8" width="14.5703125" style="185" customWidth="1"/>
    <col min="9" max="9" width="10.140625" style="185" customWidth="1"/>
    <col min="10" max="10" width="9.85546875" style="185" customWidth="1"/>
    <col min="11" max="11" width="9.140625" style="185"/>
    <col min="12" max="12" width="15" style="185" customWidth="1"/>
    <col min="13" max="13" width="37" style="185" customWidth="1"/>
    <col min="14" max="14" width="15" style="185" customWidth="1"/>
    <col min="15" max="15" width="18.140625" style="185" customWidth="1"/>
    <col min="16" max="16" width="4.5703125" style="185" customWidth="1"/>
    <col min="17" max="17" width="8.42578125" style="403" customWidth="1"/>
    <col min="18" max="18" width="11" style="399" customWidth="1"/>
    <col min="19" max="19" width="13.85546875" style="399" customWidth="1"/>
    <col min="20" max="20" width="12.5703125" style="403" customWidth="1"/>
    <col min="21" max="21" width="16.5703125" style="403" customWidth="1"/>
    <col min="22" max="22" width="15.5703125" style="403" customWidth="1"/>
    <col min="23" max="23" width="17.42578125" style="403" bestFit="1" customWidth="1"/>
    <col min="24" max="16384" width="9.140625" style="403"/>
  </cols>
  <sheetData>
    <row r="1" spans="1:24" s="398" customFormat="1" ht="21.2" customHeight="1">
      <c r="A1" s="150"/>
      <c r="B1" s="150"/>
      <c r="C1" s="150"/>
      <c r="D1" s="150"/>
      <c r="E1" s="150"/>
      <c r="F1" s="150"/>
      <c r="G1" s="150"/>
      <c r="H1" s="150"/>
      <c r="I1" s="150"/>
      <c r="J1" s="150"/>
      <c r="K1" s="150"/>
      <c r="L1" s="150"/>
      <c r="M1" s="150"/>
      <c r="N1" s="150"/>
      <c r="O1" s="150"/>
      <c r="P1" s="225"/>
      <c r="R1" s="399"/>
      <c r="S1" s="399"/>
    </row>
    <row r="2" spans="1:24" s="398" customFormat="1" ht="21.2" customHeight="1">
      <c r="A2" s="150"/>
      <c r="B2" s="584" t="s">
        <v>23</v>
      </c>
      <c r="C2" s="584"/>
      <c r="D2" s="584"/>
      <c r="E2" s="584"/>
      <c r="F2" s="585" t="s">
        <v>24</v>
      </c>
      <c r="G2" s="585"/>
      <c r="H2" s="585"/>
      <c r="I2" s="585"/>
      <c r="J2" s="585"/>
      <c r="K2" s="585"/>
      <c r="L2" s="585"/>
      <c r="M2" s="585"/>
      <c r="N2" s="151" t="s">
        <v>260</v>
      </c>
      <c r="O2" s="414" t="str">
        <f>"ITS"&amp; MID('Equipment Funding'!C10,2,4)&amp;"CU"&amp;"WO-"&amp;'Equipment Funding'!G4</f>
        <v>ITSCUWO-</v>
      </c>
      <c r="P2" s="225"/>
      <c r="R2" s="399"/>
      <c r="S2" s="399"/>
    </row>
    <row r="3" spans="1:24" s="398" customFormat="1" ht="21.2" customHeight="1">
      <c r="A3" s="150"/>
      <c r="B3" s="150" t="s">
        <v>25</v>
      </c>
      <c r="C3" s="150" t="s">
        <v>26</v>
      </c>
      <c r="D3" s="150"/>
      <c r="E3" s="150"/>
      <c r="F3" s="586" t="s">
        <v>27</v>
      </c>
      <c r="G3" s="586"/>
      <c r="H3" s="586"/>
      <c r="I3" s="586"/>
      <c r="J3" s="586"/>
      <c r="K3" s="586"/>
      <c r="L3" s="586"/>
      <c r="M3" s="586"/>
      <c r="N3" s="150"/>
      <c r="O3" s="150"/>
      <c r="P3" s="225"/>
      <c r="R3" s="399"/>
      <c r="S3" s="399"/>
    </row>
    <row r="4" spans="1:24" s="398" customFormat="1" ht="21.2" customHeight="1">
      <c r="A4" s="150"/>
      <c r="B4" s="150" t="s">
        <v>28</v>
      </c>
      <c r="C4" s="150"/>
      <c r="D4" s="150"/>
      <c r="E4" s="150"/>
      <c r="F4" s="150"/>
      <c r="G4" s="150"/>
      <c r="H4" s="150"/>
      <c r="I4" s="150"/>
      <c r="J4" s="150"/>
      <c r="K4" s="150"/>
      <c r="L4" s="150"/>
      <c r="M4" s="150"/>
      <c r="N4" s="150"/>
      <c r="O4" s="150"/>
      <c r="P4" s="225"/>
      <c r="R4" s="399"/>
      <c r="S4" s="399"/>
    </row>
    <row r="5" spans="1:24" s="398" customFormat="1" ht="21.2" customHeight="1">
      <c r="A5" s="150"/>
      <c r="B5" s="150"/>
      <c r="C5" s="150"/>
      <c r="D5" s="150"/>
      <c r="E5" s="150"/>
      <c r="F5" s="150"/>
      <c r="G5" s="150"/>
      <c r="H5" s="150"/>
      <c r="I5" s="150"/>
      <c r="J5" s="150"/>
      <c r="K5" s="150"/>
      <c r="L5" s="150"/>
      <c r="M5" s="150"/>
      <c r="N5" s="150"/>
      <c r="O5" s="150"/>
      <c r="P5" s="225"/>
      <c r="R5" s="399"/>
      <c r="S5" s="399"/>
    </row>
    <row r="6" spans="1:24" s="398" customFormat="1" ht="22.5" customHeight="1">
      <c r="A6" s="150"/>
      <c r="B6" s="152" t="s">
        <v>29</v>
      </c>
      <c r="C6" s="588">
        <f ca="1">TODAY()</f>
        <v>45590</v>
      </c>
      <c r="D6" s="588"/>
      <c r="E6" s="153"/>
      <c r="F6" s="152"/>
      <c r="G6" s="587" t="s">
        <v>370</v>
      </c>
      <c r="H6" s="587"/>
      <c r="I6" s="587"/>
      <c r="J6" s="152" t="s">
        <v>30</v>
      </c>
      <c r="K6" s="152"/>
      <c r="L6" s="154">
        <f>('User Information'!F4)</f>
        <v>0</v>
      </c>
      <c r="M6" s="152"/>
      <c r="N6" s="152"/>
      <c r="O6" s="152"/>
      <c r="P6" s="225"/>
      <c r="R6" s="399"/>
      <c r="S6" s="399"/>
    </row>
    <row r="7" spans="1:24" s="400" customFormat="1" ht="30" customHeight="1">
      <c r="A7" s="155"/>
      <c r="B7" s="589" t="s">
        <v>31</v>
      </c>
      <c r="C7" s="589"/>
      <c r="D7" s="589"/>
      <c r="E7" s="589"/>
      <c r="F7" s="589"/>
      <c r="G7" s="589"/>
      <c r="H7" s="589"/>
      <c r="I7" s="590" t="s">
        <v>124</v>
      </c>
      <c r="J7" s="590"/>
      <c r="K7" s="590"/>
      <c r="L7" s="590"/>
      <c r="M7" s="607" t="s">
        <v>236</v>
      </c>
      <c r="N7" s="589"/>
      <c r="O7" s="589"/>
      <c r="P7" s="226"/>
      <c r="R7" s="401"/>
      <c r="S7" s="401"/>
      <c r="U7" s="398" t="s">
        <v>322</v>
      </c>
      <c r="V7" s="398" t="s">
        <v>265</v>
      </c>
      <c r="X7" s="398"/>
    </row>
    <row r="8" spans="1:24" s="400" customFormat="1" ht="30" customHeight="1">
      <c r="A8" s="155"/>
      <c r="B8" s="277" t="s">
        <v>292</v>
      </c>
      <c r="C8" s="277"/>
      <c r="D8" s="595">
        <v>1000007168</v>
      </c>
      <c r="E8" s="595"/>
      <c r="F8" s="595"/>
      <c r="G8" s="595"/>
      <c r="H8" s="277"/>
      <c r="I8" s="591" t="s">
        <v>155</v>
      </c>
      <c r="J8" s="591"/>
      <c r="K8" s="595" t="s">
        <v>322</v>
      </c>
      <c r="L8" s="595"/>
      <c r="M8" s="595"/>
      <c r="N8" s="156"/>
      <c r="O8" s="156"/>
      <c r="P8" s="226"/>
      <c r="R8" s="401"/>
      <c r="S8" s="401"/>
      <c r="U8" s="398" t="s">
        <v>318</v>
      </c>
      <c r="V8" s="398" t="s">
        <v>320</v>
      </c>
      <c r="X8" s="398"/>
    </row>
    <row r="9" spans="1:24" s="400" customFormat="1" ht="30" customHeight="1">
      <c r="A9" s="155"/>
      <c r="B9" s="156" t="s">
        <v>293</v>
      </c>
      <c r="C9" s="156"/>
      <c r="D9" s="595" t="s">
        <v>294</v>
      </c>
      <c r="E9" s="591"/>
      <c r="F9" s="591"/>
      <c r="G9" s="591"/>
      <c r="H9" s="156"/>
      <c r="I9" s="156" t="s">
        <v>156</v>
      </c>
      <c r="J9" s="156"/>
      <c r="K9" s="595" t="str">
        <f>IF(K8&gt;0,VLOOKUP(K8,U7:V10,2,FALSE)," ")</f>
        <v>(213) 241-2229</v>
      </c>
      <c r="L9" s="595"/>
      <c r="M9" s="591" t="s">
        <v>234</v>
      </c>
      <c r="N9" s="591"/>
      <c r="O9" s="591"/>
      <c r="P9" s="226"/>
      <c r="R9" s="401"/>
      <c r="S9" s="401"/>
      <c r="U9" s="398" t="s">
        <v>319</v>
      </c>
      <c r="V9" s="398" t="s">
        <v>321</v>
      </c>
      <c r="X9" s="398"/>
    </row>
    <row r="10" spans="1:24" s="400" customFormat="1" ht="30" customHeight="1">
      <c r="A10" s="155"/>
      <c r="B10" s="156" t="s">
        <v>295</v>
      </c>
      <c r="C10" s="156"/>
      <c r="D10" s="595" t="s">
        <v>312</v>
      </c>
      <c r="E10" s="595"/>
      <c r="F10" s="595"/>
      <c r="G10" s="595"/>
      <c r="H10" s="156"/>
      <c r="I10" s="156" t="s">
        <v>125</v>
      </c>
      <c r="J10" s="156"/>
      <c r="K10" s="660">
        <f ca="1">TODAY()+7</f>
        <v>45597</v>
      </c>
      <c r="L10" s="660"/>
      <c r="M10" s="591" t="s">
        <v>222</v>
      </c>
      <c r="N10" s="591"/>
      <c r="O10" s="591"/>
      <c r="P10" s="226"/>
      <c r="R10" s="401"/>
      <c r="S10" s="401"/>
      <c r="X10" s="398"/>
    </row>
    <row r="11" spans="1:24" s="400" customFormat="1" ht="30" customHeight="1">
      <c r="A11" s="155"/>
      <c r="B11" s="156"/>
      <c r="C11" s="156"/>
      <c r="D11" s="595" t="s">
        <v>314</v>
      </c>
      <c r="E11" s="595"/>
      <c r="F11" s="293" t="s">
        <v>315</v>
      </c>
      <c r="G11" s="293" t="s">
        <v>313</v>
      </c>
      <c r="H11" s="278"/>
      <c r="I11" s="156" t="s">
        <v>153</v>
      </c>
      <c r="J11" s="156"/>
      <c r="K11" s="595"/>
      <c r="L11" s="595"/>
      <c r="M11" s="156"/>
      <c r="N11" s="156"/>
      <c r="O11" s="156"/>
      <c r="P11" s="226"/>
      <c r="R11" s="401"/>
      <c r="S11" s="401"/>
      <c r="V11" s="398"/>
      <c r="W11" s="398"/>
      <c r="X11" s="398"/>
    </row>
    <row r="12" spans="1:24" s="400" customFormat="1" ht="30" customHeight="1">
      <c r="A12" s="155"/>
      <c r="B12" s="279"/>
      <c r="C12" s="278"/>
      <c r="D12" s="595"/>
      <c r="E12" s="595"/>
      <c r="F12" s="293"/>
      <c r="G12" s="293"/>
      <c r="H12" s="278"/>
      <c r="I12" s="156" t="s">
        <v>296</v>
      </c>
      <c r="J12" s="156"/>
      <c r="K12" s="293" t="s">
        <v>297</v>
      </c>
      <c r="L12" s="293"/>
      <c r="M12" s="156"/>
      <c r="N12" s="156"/>
      <c r="O12" s="156"/>
      <c r="P12" s="226"/>
      <c r="R12" s="401"/>
      <c r="S12" s="401"/>
      <c r="W12" s="402"/>
    </row>
    <row r="13" spans="1:24" s="400" customFormat="1" ht="30" customHeight="1">
      <c r="A13" s="155"/>
      <c r="B13" s="156" t="s">
        <v>298</v>
      </c>
      <c r="C13" s="156"/>
      <c r="D13" s="595" t="s">
        <v>341</v>
      </c>
      <c r="E13" s="591"/>
      <c r="F13" s="591"/>
      <c r="G13" s="591"/>
      <c r="H13" s="156"/>
      <c r="I13" s="591" t="s">
        <v>32</v>
      </c>
      <c r="J13" s="591"/>
      <c r="K13" s="591"/>
      <c r="L13" s="591"/>
      <c r="M13" s="591" t="s">
        <v>223</v>
      </c>
      <c r="N13" s="591"/>
      <c r="O13" s="591"/>
      <c r="P13" s="226"/>
      <c r="R13" s="401"/>
      <c r="S13" s="401"/>
      <c r="W13" s="402"/>
    </row>
    <row r="14" spans="1:24" s="400" customFormat="1" ht="30" customHeight="1" thickBot="1">
      <c r="A14" s="155"/>
      <c r="B14" s="280" t="s">
        <v>156</v>
      </c>
      <c r="C14" s="280"/>
      <c r="D14" s="599" t="s">
        <v>342</v>
      </c>
      <c r="E14" s="599"/>
      <c r="F14" s="294" t="s">
        <v>316</v>
      </c>
      <c r="G14" s="292"/>
      <c r="H14" s="280"/>
      <c r="I14" s="601" t="s">
        <v>299</v>
      </c>
      <c r="J14" s="601"/>
      <c r="K14" s="659" t="str">
        <f>O2</f>
        <v>ITSCUWO-</v>
      </c>
      <c r="L14" s="659"/>
      <c r="M14" s="659"/>
      <c r="N14" s="659"/>
      <c r="O14" s="659"/>
      <c r="P14" s="226"/>
      <c r="R14" s="401"/>
      <c r="S14" s="401"/>
      <c r="W14" s="402"/>
    </row>
    <row r="15" spans="1:24" s="398" customFormat="1" ht="15.75">
      <c r="A15" s="150"/>
      <c r="B15" s="585" t="s">
        <v>33</v>
      </c>
      <c r="C15" s="585"/>
      <c r="D15" s="585"/>
      <c r="E15" s="585"/>
      <c r="F15" s="585"/>
      <c r="G15" s="585"/>
      <c r="H15" s="585"/>
      <c r="I15" s="585"/>
      <c r="J15" s="585"/>
      <c r="K15" s="585"/>
      <c r="L15" s="585"/>
      <c r="M15" s="585"/>
      <c r="N15" s="585"/>
      <c r="O15" s="585"/>
      <c r="P15" s="225"/>
      <c r="R15" s="399"/>
      <c r="S15" s="399"/>
    </row>
    <row r="16" spans="1:24" ht="39">
      <c r="A16"/>
      <c r="B16" s="157" t="s">
        <v>34</v>
      </c>
      <c r="C16" s="158" t="s">
        <v>35</v>
      </c>
      <c r="D16" s="158" t="s">
        <v>148</v>
      </c>
      <c r="E16" s="600" t="s">
        <v>147</v>
      </c>
      <c r="F16" s="600"/>
      <c r="G16" s="158" t="s">
        <v>151</v>
      </c>
      <c r="H16" s="158" t="s">
        <v>237</v>
      </c>
      <c r="I16" s="157" t="s">
        <v>34</v>
      </c>
      <c r="J16" s="157" t="s">
        <v>35</v>
      </c>
      <c r="K16" s="157" t="s">
        <v>11</v>
      </c>
      <c r="L16" s="157" t="s">
        <v>36</v>
      </c>
      <c r="M16" s="157" t="s">
        <v>37</v>
      </c>
      <c r="N16" s="157" t="s">
        <v>38</v>
      </c>
      <c r="O16" s="157" t="s">
        <v>39</v>
      </c>
      <c r="P16" s="227"/>
    </row>
    <row r="17" spans="1:21" s="400" customFormat="1" ht="26.25" customHeight="1">
      <c r="A17" s="155"/>
      <c r="B17" s="159" t="s">
        <v>40</v>
      </c>
      <c r="C17" s="160">
        <f>('Equipment Funding'!B10)</f>
        <v>0</v>
      </c>
      <c r="D17" s="160">
        <f>('Equipment Funding'!C10)</f>
        <v>0</v>
      </c>
      <c r="E17" s="602">
        <f>('Equipment Funding'!D10)</f>
        <v>0</v>
      </c>
      <c r="F17" s="602"/>
      <c r="G17" s="160">
        <f>('Equipment Funding'!E10)</f>
        <v>430001</v>
      </c>
      <c r="H17" s="160">
        <f>('Equipment Funding'!F10)</f>
        <v>0</v>
      </c>
      <c r="I17" s="159" t="s">
        <v>46</v>
      </c>
      <c r="J17" s="161" t="s">
        <v>41</v>
      </c>
      <c r="K17" s="161" t="s">
        <v>41</v>
      </c>
      <c r="L17" s="161" t="s">
        <v>42</v>
      </c>
      <c r="M17" s="161" t="s">
        <v>43</v>
      </c>
      <c r="N17" s="161" t="s">
        <v>44</v>
      </c>
      <c r="O17" s="161" t="s">
        <v>45</v>
      </c>
      <c r="P17" s="226"/>
      <c r="R17" s="401"/>
      <c r="S17" s="401"/>
    </row>
    <row r="18" spans="1:21" s="400" customFormat="1" ht="26.25" customHeight="1">
      <c r="A18" s="155"/>
      <c r="B18" s="159" t="s">
        <v>47</v>
      </c>
      <c r="C18" s="161" t="s">
        <v>41</v>
      </c>
      <c r="D18" s="161" t="s">
        <v>41</v>
      </c>
      <c r="E18" s="161" t="s">
        <v>42</v>
      </c>
      <c r="F18" s="161" t="s">
        <v>43</v>
      </c>
      <c r="G18" s="161" t="s">
        <v>44</v>
      </c>
      <c r="H18" s="161" t="s">
        <v>45</v>
      </c>
      <c r="I18" s="159" t="s">
        <v>48</v>
      </c>
      <c r="J18" s="161" t="s">
        <v>41</v>
      </c>
      <c r="K18" s="161" t="s">
        <v>41</v>
      </c>
      <c r="L18" s="161" t="s">
        <v>42</v>
      </c>
      <c r="M18" s="161" t="s">
        <v>43</v>
      </c>
      <c r="N18" s="161" t="s">
        <v>44</v>
      </c>
      <c r="O18" s="161" t="s">
        <v>45</v>
      </c>
      <c r="P18" s="226"/>
      <c r="R18" s="401"/>
      <c r="S18" s="401"/>
    </row>
    <row r="19" spans="1:21" s="400" customFormat="1" ht="26.25" customHeight="1" thickBot="1">
      <c r="A19" s="155"/>
      <c r="B19" s="159" t="s">
        <v>49</v>
      </c>
      <c r="C19" s="161" t="s">
        <v>41</v>
      </c>
      <c r="D19" s="161" t="s">
        <v>41</v>
      </c>
      <c r="E19" s="161" t="s">
        <v>42</v>
      </c>
      <c r="F19" s="161" t="s">
        <v>43</v>
      </c>
      <c r="G19" s="161" t="s">
        <v>44</v>
      </c>
      <c r="H19" s="161" t="s">
        <v>45</v>
      </c>
      <c r="I19" s="159" t="s">
        <v>50</v>
      </c>
      <c r="J19" s="161" t="s">
        <v>41</v>
      </c>
      <c r="K19" s="161" t="s">
        <v>41</v>
      </c>
      <c r="L19" s="161" t="s">
        <v>42</v>
      </c>
      <c r="M19" s="161" t="s">
        <v>43</v>
      </c>
      <c r="N19" s="161" t="s">
        <v>44</v>
      </c>
      <c r="O19" s="161" t="s">
        <v>45</v>
      </c>
      <c r="P19" s="226"/>
      <c r="Q19" s="400" t="s">
        <v>270</v>
      </c>
      <c r="R19" s="401"/>
      <c r="S19" s="401"/>
    </row>
    <row r="20" spans="1:21" s="406" customFormat="1" ht="27.75" customHeight="1" thickBot="1">
      <c r="A20" s="158"/>
      <c r="B20" s="375" t="s">
        <v>34</v>
      </c>
      <c r="C20" s="376" t="s">
        <v>2</v>
      </c>
      <c r="D20" s="377" t="s">
        <v>51</v>
      </c>
      <c r="E20" s="615" t="s">
        <v>238</v>
      </c>
      <c r="F20" s="616"/>
      <c r="G20" s="616"/>
      <c r="H20" s="377" t="s">
        <v>52</v>
      </c>
      <c r="I20" s="617" t="s">
        <v>53</v>
      </c>
      <c r="J20" s="617"/>
      <c r="K20" s="617"/>
      <c r="L20" s="617"/>
      <c r="M20" s="617"/>
      <c r="N20" s="378" t="s">
        <v>54</v>
      </c>
      <c r="O20" s="379" t="s">
        <v>55</v>
      </c>
      <c r="P20" s="228"/>
      <c r="Q20" s="404">
        <v>9.5000000000000001E-2</v>
      </c>
      <c r="R20" s="405" t="s">
        <v>257</v>
      </c>
      <c r="S20" s="405" t="s">
        <v>258</v>
      </c>
    </row>
    <row r="21" spans="1:21" ht="45.2" hidden="1" customHeight="1" thickBot="1">
      <c r="A21"/>
      <c r="B21" s="380"/>
      <c r="C21" s="381">
        <f>IF(C22&gt;0,1,0)</f>
        <v>0</v>
      </c>
      <c r="D21" s="382"/>
      <c r="E21" s="592"/>
      <c r="F21" s="593"/>
      <c r="G21" s="594"/>
      <c r="H21" s="382"/>
      <c r="I21" s="596" t="str">
        <f>'Device Equipment'!A2&amp;"      GB"</f>
        <v>iPad Pro      GB</v>
      </c>
      <c r="J21" s="597"/>
      <c r="K21" s="597"/>
      <c r="L21" s="597"/>
      <c r="M21" s="598"/>
      <c r="N21" s="383"/>
      <c r="O21" s="384"/>
      <c r="P21" s="227"/>
    </row>
    <row r="22" spans="1:21" ht="45.2" hidden="1" customHeight="1">
      <c r="A22"/>
      <c r="B22" s="373"/>
      <c r="C22" s="168">
        <f>'Device Equipment'!A11</f>
        <v>0</v>
      </c>
      <c r="D22" s="374"/>
      <c r="E22" s="572">
        <v>72500</v>
      </c>
      <c r="F22" s="573"/>
      <c r="G22" s="574"/>
      <c r="H22" s="168">
        <v>1</v>
      </c>
      <c r="I22" s="572" t="str">
        <f>'Device Equipment'!B11</f>
        <v xml:space="preserve"> GB   
(Retail $1,299.99, discount $100)</v>
      </c>
      <c r="J22" s="573"/>
      <c r="K22" s="573"/>
      <c r="L22" s="573"/>
      <c r="M22" s="574"/>
      <c r="N22" s="169">
        <v>1299.99</v>
      </c>
      <c r="O22" s="197">
        <f>N22*C22</f>
        <v>0</v>
      </c>
      <c r="P22" s="227"/>
    </row>
    <row r="23" spans="1:21" ht="45.2" hidden="1" customHeight="1">
      <c r="A23"/>
      <c r="B23" s="193"/>
      <c r="C23" s="369" t="str">
        <f>IF($C$22&gt;0,C22,"0")</f>
        <v>0</v>
      </c>
      <c r="D23" s="162"/>
      <c r="E23" s="554"/>
      <c r="F23" s="555"/>
      <c r="G23" s="556"/>
      <c r="H23" s="147"/>
      <c r="I23" s="554" t="str">
        <f>"Discount Amount on "&amp;I21</f>
        <v>Discount Amount on iPad Pro      GB</v>
      </c>
      <c r="J23" s="555"/>
      <c r="K23" s="555"/>
      <c r="L23" s="555"/>
      <c r="M23" s="556"/>
      <c r="N23" s="163">
        <f>N24-N22</f>
        <v>-100</v>
      </c>
      <c r="O23" s="194">
        <f>N23*C22</f>
        <v>0</v>
      </c>
      <c r="P23" s="227"/>
    </row>
    <row r="24" spans="1:21" ht="45.2" hidden="1" customHeight="1">
      <c r="A24"/>
      <c r="B24" s="193"/>
      <c r="C24" s="369" t="str">
        <f>IF($C$22&gt;0,C22,"0")</f>
        <v>0</v>
      </c>
      <c r="D24" s="162"/>
      <c r="E24" s="554"/>
      <c r="F24" s="555"/>
      <c r="G24" s="556"/>
      <c r="H24" s="147"/>
      <c r="I24" s="554" t="s">
        <v>56</v>
      </c>
      <c r="J24" s="555"/>
      <c r="K24" s="555"/>
      <c r="L24" s="555"/>
      <c r="M24" s="556"/>
      <c r="N24" s="163">
        <v>1199.99</v>
      </c>
      <c r="O24" s="194">
        <f>N24*C23</f>
        <v>0</v>
      </c>
      <c r="P24" s="227"/>
      <c r="S24" s="399">
        <f>O24</f>
        <v>0</v>
      </c>
    </row>
    <row r="25" spans="1:21" ht="45.2" hidden="1" customHeight="1">
      <c r="A25"/>
      <c r="B25" s="193"/>
      <c r="C25" s="369" t="str">
        <f>IF($C$22&gt;0,C22,"0")</f>
        <v>0</v>
      </c>
      <c r="D25" s="162"/>
      <c r="E25" s="554">
        <v>72500</v>
      </c>
      <c r="F25" s="555"/>
      <c r="G25" s="556"/>
      <c r="H25" s="147">
        <v>1</v>
      </c>
      <c r="I25" s="557" t="str">
        <f>"Sales Tax on "&amp;I21&amp;" (Tax code ST0)"&amp;" Total Cost $"&amp;N22</f>
        <v>Sales Tax on iPad Pro      GB (Tax code ST0) Total Cost $1299.99</v>
      </c>
      <c r="J25" s="558"/>
      <c r="K25" s="558"/>
      <c r="L25" s="558"/>
      <c r="M25" s="559"/>
      <c r="N25" s="163">
        <f>N22*$Q$20</f>
        <v>123.49905</v>
      </c>
      <c r="O25" s="194">
        <f>ROUND(O22*$Q$20,2)</f>
        <v>0</v>
      </c>
      <c r="P25" s="227"/>
      <c r="R25" s="399">
        <f>O25</f>
        <v>0</v>
      </c>
      <c r="T25" s="407"/>
      <c r="U25" s="407"/>
    </row>
    <row r="26" spans="1:21" ht="45.2" hidden="1" customHeight="1" thickBot="1">
      <c r="A26"/>
      <c r="B26" s="200"/>
      <c r="C26" s="171" t="str">
        <f>IF($C$22&gt;0,C22,"0")</f>
        <v>0</v>
      </c>
      <c r="D26" s="170"/>
      <c r="E26" s="619">
        <v>72500</v>
      </c>
      <c r="F26" s="620"/>
      <c r="G26" s="621"/>
      <c r="H26" s="171">
        <v>1</v>
      </c>
      <c r="I26" s="619" t="s">
        <v>219</v>
      </c>
      <c r="J26" s="620"/>
      <c r="K26" s="620"/>
      <c r="L26" s="620"/>
      <c r="M26" s="621"/>
      <c r="N26" s="172">
        <v>5</v>
      </c>
      <c r="O26" s="201">
        <f>N26*C22</f>
        <v>0</v>
      </c>
      <c r="P26" s="227"/>
      <c r="S26" s="399">
        <f>O26</f>
        <v>0</v>
      </c>
      <c r="T26" s="407"/>
      <c r="U26" s="407"/>
    </row>
    <row r="27" spans="1:21" ht="45.2" hidden="1" customHeight="1" thickBot="1">
      <c r="A27"/>
      <c r="B27" s="380"/>
      <c r="C27" s="381">
        <f>IF(C28&gt;0,1,0)</f>
        <v>0</v>
      </c>
      <c r="D27" s="382"/>
      <c r="E27" s="592"/>
      <c r="F27" s="593"/>
      <c r="G27" s="594"/>
      <c r="H27" s="382"/>
      <c r="I27" s="596" t="str">
        <f>'Device Equipment'!A2&amp;"      GB"</f>
        <v>iPad Pro      GB</v>
      </c>
      <c r="J27" s="597"/>
      <c r="K27" s="597"/>
      <c r="L27" s="597"/>
      <c r="M27" s="598"/>
      <c r="N27" s="383"/>
      <c r="O27" s="384"/>
      <c r="P27" s="227"/>
    </row>
    <row r="28" spans="1:21" ht="45.2" hidden="1" customHeight="1">
      <c r="A28"/>
      <c r="B28" s="193"/>
      <c r="C28" s="147">
        <f>'Device Equipment'!A12</f>
        <v>0</v>
      </c>
      <c r="D28" s="162"/>
      <c r="E28" s="554">
        <v>72500</v>
      </c>
      <c r="F28" s="555"/>
      <c r="G28" s="556"/>
      <c r="H28" s="147">
        <v>1</v>
      </c>
      <c r="I28" s="554" t="str">
        <f>'Device Equipment'!B12</f>
        <v xml:space="preserve"> GB   
(Retail $1,299.99, discount $100)</v>
      </c>
      <c r="J28" s="555"/>
      <c r="K28" s="555"/>
      <c r="L28" s="555"/>
      <c r="M28" s="556"/>
      <c r="N28" s="163">
        <v>1299.99</v>
      </c>
      <c r="O28" s="194">
        <f>N28*C28</f>
        <v>0</v>
      </c>
      <c r="P28" s="227"/>
    </row>
    <row r="29" spans="1:21" ht="45.2" hidden="1" customHeight="1">
      <c r="A29"/>
      <c r="B29" s="193"/>
      <c r="C29" s="369" t="str">
        <f>IF($C$28&gt;0,C28,"0")</f>
        <v>0</v>
      </c>
      <c r="D29" s="162"/>
      <c r="E29" s="554"/>
      <c r="F29" s="555"/>
      <c r="G29" s="556"/>
      <c r="H29" s="147"/>
      <c r="I29" s="554" t="str">
        <f>"Discount Amount on "&amp;I27</f>
        <v>Discount Amount on iPad Pro      GB</v>
      </c>
      <c r="J29" s="555"/>
      <c r="K29" s="555"/>
      <c r="L29" s="555"/>
      <c r="M29" s="556"/>
      <c r="N29" s="163">
        <f>N30-N28</f>
        <v>-100</v>
      </c>
      <c r="O29" s="194">
        <f>N29*C28</f>
        <v>0</v>
      </c>
      <c r="P29" s="227"/>
    </row>
    <row r="30" spans="1:21" ht="45.2" hidden="1" customHeight="1">
      <c r="A30"/>
      <c r="B30" s="193"/>
      <c r="C30" s="369" t="str">
        <f>IF($C$28&gt;0,C28,"0")</f>
        <v>0</v>
      </c>
      <c r="D30" s="162"/>
      <c r="E30" s="554"/>
      <c r="F30" s="555"/>
      <c r="G30" s="556"/>
      <c r="H30" s="147"/>
      <c r="I30" s="554" t="s">
        <v>56</v>
      </c>
      <c r="J30" s="555"/>
      <c r="K30" s="555"/>
      <c r="L30" s="555"/>
      <c r="M30" s="556"/>
      <c r="N30" s="163">
        <v>1199.99</v>
      </c>
      <c r="O30" s="194">
        <f>N30*C29</f>
        <v>0</v>
      </c>
      <c r="P30" s="227"/>
      <c r="S30" s="399">
        <f>O30</f>
        <v>0</v>
      </c>
    </row>
    <row r="31" spans="1:21" ht="45.2" hidden="1" customHeight="1">
      <c r="A31"/>
      <c r="B31" s="193"/>
      <c r="C31" s="369" t="str">
        <f>IF($C$28&gt;0,C28,"0")</f>
        <v>0</v>
      </c>
      <c r="D31" s="162"/>
      <c r="E31" s="554">
        <v>72500</v>
      </c>
      <c r="F31" s="555"/>
      <c r="G31" s="556"/>
      <c r="H31" s="147">
        <v>1</v>
      </c>
      <c r="I31" s="557" t="str">
        <f>"Sales Tax on "&amp;I27&amp;" (Tax code ST0)"&amp;" Total Cost $"&amp;N28</f>
        <v>Sales Tax on iPad Pro      GB (Tax code ST0) Total Cost $1299.99</v>
      </c>
      <c r="J31" s="558"/>
      <c r="K31" s="558"/>
      <c r="L31" s="558"/>
      <c r="M31" s="559"/>
      <c r="N31" s="163">
        <f>N28*$Q$20</f>
        <v>123.49905</v>
      </c>
      <c r="O31" s="194">
        <f>ROUND(O28*$Q$20,2)</f>
        <v>0</v>
      </c>
      <c r="P31" s="227"/>
      <c r="R31" s="399">
        <f>O31</f>
        <v>0</v>
      </c>
      <c r="T31" s="407"/>
      <c r="U31" s="407"/>
    </row>
    <row r="32" spans="1:21" s="408" customFormat="1" ht="45.2" hidden="1" customHeight="1" thickBot="1">
      <c r="A32" s="167"/>
      <c r="B32" s="193"/>
      <c r="C32" s="147" t="str">
        <f>IF($C$28&gt;0,C28,"0")</f>
        <v>0</v>
      </c>
      <c r="D32" s="162"/>
      <c r="E32" s="554">
        <v>72500</v>
      </c>
      <c r="F32" s="555"/>
      <c r="G32" s="556"/>
      <c r="H32" s="147">
        <v>1</v>
      </c>
      <c r="I32" s="572" t="s">
        <v>219</v>
      </c>
      <c r="J32" s="573"/>
      <c r="K32" s="573"/>
      <c r="L32" s="573"/>
      <c r="M32" s="574"/>
      <c r="N32" s="163">
        <v>5</v>
      </c>
      <c r="O32" s="194">
        <f>N32*C28</f>
        <v>0</v>
      </c>
      <c r="P32" s="229"/>
      <c r="R32" s="399"/>
      <c r="S32" s="399">
        <f>O32</f>
        <v>0</v>
      </c>
    </row>
    <row r="33" spans="1:23" ht="45.2" hidden="1" customHeight="1" thickBot="1">
      <c r="A33"/>
      <c r="B33" s="380"/>
      <c r="C33" s="381">
        <f>IF(C34&gt;0,1,0)</f>
        <v>0</v>
      </c>
      <c r="D33" s="382"/>
      <c r="E33" s="592"/>
      <c r="F33" s="593"/>
      <c r="G33" s="594"/>
      <c r="H33" s="382"/>
      <c r="I33" s="596" t="str">
        <f>'Device Equipment'!A2&amp;"      GB"</f>
        <v>iPad Pro      GB</v>
      </c>
      <c r="J33" s="597"/>
      <c r="K33" s="597"/>
      <c r="L33" s="597"/>
      <c r="M33" s="598"/>
      <c r="N33" s="383"/>
      <c r="O33" s="384"/>
      <c r="P33" s="227"/>
    </row>
    <row r="34" spans="1:23" ht="45.2" hidden="1" customHeight="1">
      <c r="A34"/>
      <c r="B34" s="193"/>
      <c r="C34" s="147">
        <f>'Device Equipment'!A13</f>
        <v>0</v>
      </c>
      <c r="D34" s="162"/>
      <c r="E34" s="554">
        <v>72500</v>
      </c>
      <c r="F34" s="555"/>
      <c r="G34" s="556"/>
      <c r="H34" s="147">
        <v>1</v>
      </c>
      <c r="I34" s="554" t="s">
        <v>272</v>
      </c>
      <c r="J34" s="555"/>
      <c r="K34" s="555"/>
      <c r="L34" s="555"/>
      <c r="M34" s="556"/>
      <c r="N34" s="163">
        <v>1299.99</v>
      </c>
      <c r="O34" s="194">
        <f>N34*C34</f>
        <v>0</v>
      </c>
      <c r="P34" s="227"/>
    </row>
    <row r="35" spans="1:23" ht="45.2" hidden="1" customHeight="1">
      <c r="A35"/>
      <c r="B35" s="193"/>
      <c r="C35" s="369" t="str">
        <f>IF($C$34&gt;0,C34,"0")</f>
        <v>0</v>
      </c>
      <c r="D35" s="162"/>
      <c r="E35" s="554"/>
      <c r="F35" s="555"/>
      <c r="G35" s="556"/>
      <c r="H35" s="147"/>
      <c r="I35" s="554" t="s">
        <v>271</v>
      </c>
      <c r="J35" s="555"/>
      <c r="K35" s="555"/>
      <c r="L35" s="555"/>
      <c r="M35" s="556"/>
      <c r="N35" s="163">
        <f>N36-N34</f>
        <v>-100</v>
      </c>
      <c r="O35" s="194">
        <f>N35*C34</f>
        <v>0</v>
      </c>
      <c r="P35" s="227"/>
    </row>
    <row r="36" spans="1:23" ht="45.2" hidden="1" customHeight="1">
      <c r="A36"/>
      <c r="B36" s="193"/>
      <c r="C36" s="369" t="str">
        <f>IF($C$34&gt;0,C34,"0")</f>
        <v>0</v>
      </c>
      <c r="D36" s="162"/>
      <c r="E36" s="554"/>
      <c r="F36" s="555"/>
      <c r="G36" s="556"/>
      <c r="H36" s="147"/>
      <c r="I36" s="554" t="s">
        <v>56</v>
      </c>
      <c r="J36" s="555"/>
      <c r="K36" s="555"/>
      <c r="L36" s="555"/>
      <c r="M36" s="556"/>
      <c r="N36" s="163">
        <v>1199.99</v>
      </c>
      <c r="O36" s="194">
        <f>N36*C35</f>
        <v>0</v>
      </c>
      <c r="P36" s="227"/>
      <c r="S36" s="399">
        <f>O36</f>
        <v>0</v>
      </c>
    </row>
    <row r="37" spans="1:23" ht="45.2" hidden="1" customHeight="1">
      <c r="A37"/>
      <c r="B37" s="193"/>
      <c r="C37" s="147" t="str">
        <f>IF($C$34&gt;0,C34,"0")</f>
        <v>0</v>
      </c>
      <c r="D37" s="162"/>
      <c r="E37" s="554">
        <v>72500</v>
      </c>
      <c r="F37" s="555"/>
      <c r="G37" s="556"/>
      <c r="H37" s="147">
        <v>1</v>
      </c>
      <c r="I37" s="557" t="str">
        <f>"Sales Tax on "&amp;I33&amp;" (Tax code ST0)"&amp;" Total Cost $"&amp;N34</f>
        <v>Sales Tax on iPad Pro      GB (Tax code ST0) Total Cost $1299.99</v>
      </c>
      <c r="J37" s="558"/>
      <c r="K37" s="558"/>
      <c r="L37" s="558"/>
      <c r="M37" s="559"/>
      <c r="N37" s="163">
        <f>N34*$Q$20</f>
        <v>123.49905</v>
      </c>
      <c r="O37" s="194">
        <f>ROUND(O34*$Q$20,2)</f>
        <v>0</v>
      </c>
      <c r="P37" s="227"/>
      <c r="R37" s="399">
        <f>O37</f>
        <v>0</v>
      </c>
      <c r="T37" s="407"/>
      <c r="U37" s="407"/>
    </row>
    <row r="38" spans="1:23" s="408" customFormat="1" ht="45.2" hidden="1" customHeight="1" thickBot="1">
      <c r="A38" s="167"/>
      <c r="B38" s="200"/>
      <c r="C38" s="171" t="str">
        <f>IF($C$34&gt;0,C34,"0")</f>
        <v>0</v>
      </c>
      <c r="D38" s="170"/>
      <c r="E38" s="619">
        <v>72500</v>
      </c>
      <c r="F38" s="620"/>
      <c r="G38" s="621"/>
      <c r="H38" s="171">
        <v>1</v>
      </c>
      <c r="I38" s="569" t="s">
        <v>219</v>
      </c>
      <c r="J38" s="570"/>
      <c r="K38" s="570"/>
      <c r="L38" s="570"/>
      <c r="M38" s="571"/>
      <c r="N38" s="166">
        <v>5</v>
      </c>
      <c r="O38" s="196">
        <f>N38*C34</f>
        <v>0</v>
      </c>
      <c r="P38" s="229"/>
      <c r="R38" s="399"/>
      <c r="S38" s="399">
        <f>O38</f>
        <v>0</v>
      </c>
    </row>
    <row r="39" spans="1:23" s="408" customFormat="1" ht="45.2" hidden="1" customHeight="1">
      <c r="A39" s="167"/>
      <c r="B39" s="202"/>
      <c r="C39" s="203">
        <f>'Device Equipment'!A15</f>
        <v>0</v>
      </c>
      <c r="D39" s="204"/>
      <c r="E39" s="618">
        <v>72500</v>
      </c>
      <c r="F39" s="613"/>
      <c r="G39" s="614"/>
      <c r="H39" s="203">
        <v>1</v>
      </c>
      <c r="I39" s="612" t="str">
        <f>'Device Equipment'!B15</f>
        <v xml:space="preserve">Vehicle Power Charger </v>
      </c>
      <c r="J39" s="613"/>
      <c r="K39" s="613"/>
      <c r="L39" s="613"/>
      <c r="M39" s="614"/>
      <c r="N39" s="205">
        <f>'Device Equipment'!C15</f>
        <v>22.49</v>
      </c>
      <c r="O39" s="206">
        <f>N39*C39</f>
        <v>0</v>
      </c>
      <c r="P39" s="229"/>
      <c r="R39" s="399"/>
      <c r="S39" s="399">
        <f>O39</f>
        <v>0</v>
      </c>
    </row>
    <row r="40" spans="1:23" s="408" customFormat="1" ht="45.2" hidden="1" customHeight="1">
      <c r="A40" s="167"/>
      <c r="B40" s="193"/>
      <c r="C40" s="147">
        <f>'Device Equipment'!A16</f>
        <v>0</v>
      </c>
      <c r="D40" s="162"/>
      <c r="E40" s="554">
        <v>72500</v>
      </c>
      <c r="F40" s="555"/>
      <c r="G40" s="556"/>
      <c r="H40" s="147">
        <v>1</v>
      </c>
      <c r="I40" s="625" t="str">
        <f>'Device Equipment'!B16</f>
        <v>iPad Covers</v>
      </c>
      <c r="J40" s="573"/>
      <c r="K40" s="573"/>
      <c r="L40" s="573"/>
      <c r="M40" s="574"/>
      <c r="N40" s="163">
        <f>'Device Equipment'!C16</f>
        <v>29.99</v>
      </c>
      <c r="O40" s="197">
        <f>N40*C40</f>
        <v>0</v>
      </c>
      <c r="P40" s="229"/>
      <c r="R40" s="409"/>
      <c r="S40" s="399">
        <f>O40</f>
        <v>0</v>
      </c>
    </row>
    <row r="41" spans="1:23" s="408" customFormat="1" ht="45.2" hidden="1" customHeight="1" thickBot="1">
      <c r="A41" s="167"/>
      <c r="B41" s="195"/>
      <c r="C41" s="165" t="str">
        <f>IF(SUM(C39:C40)&gt;0,SUM(C39:C40),"0")</f>
        <v>0</v>
      </c>
      <c r="D41" s="164"/>
      <c r="E41" s="575">
        <v>72500</v>
      </c>
      <c r="F41" s="576"/>
      <c r="G41" s="577"/>
      <c r="H41" s="165">
        <v>1</v>
      </c>
      <c r="I41" s="566" t="s">
        <v>266</v>
      </c>
      <c r="J41" s="567"/>
      <c r="K41" s="567"/>
      <c r="L41" s="567"/>
      <c r="M41" s="568"/>
      <c r="N41" s="166"/>
      <c r="O41" s="196">
        <f>ROUND(SUM(O39:O40)*$Q$20,2)</f>
        <v>0</v>
      </c>
      <c r="P41" s="229"/>
      <c r="R41" s="399">
        <f>O41</f>
        <v>0</v>
      </c>
      <c r="S41" s="399"/>
      <c r="T41" s="407"/>
      <c r="U41" s="407"/>
      <c r="V41" s="403"/>
      <c r="W41" s="410"/>
    </row>
    <row r="42" spans="1:23" ht="45.2" customHeight="1" thickBot="1">
      <c r="A42"/>
      <c r="B42" s="385"/>
      <c r="C42" s="386">
        <f>IF(C43&gt;0,1,0)</f>
        <v>0</v>
      </c>
      <c r="D42" s="387"/>
      <c r="E42" s="626"/>
      <c r="F42" s="627"/>
      <c r="G42" s="628"/>
      <c r="H42" s="388"/>
      <c r="I42" s="661" t="str">
        <f>'Device Equipment'!D2</f>
        <v xml:space="preserve">Apple iPad Pro 13-inch (M4) 256GB </v>
      </c>
      <c r="J42" s="662"/>
      <c r="K42" s="662"/>
      <c r="L42" s="662"/>
      <c r="M42" s="663"/>
      <c r="N42" s="389"/>
      <c r="O42" s="390"/>
      <c r="P42" s="227"/>
    </row>
    <row r="43" spans="1:23" ht="45.2" customHeight="1">
      <c r="A43"/>
      <c r="B43" s="373"/>
      <c r="C43" s="168">
        <f>'Device Equipment'!D11</f>
        <v>0</v>
      </c>
      <c r="D43" s="374"/>
      <c r="E43" s="572">
        <v>72500</v>
      </c>
      <c r="F43" s="573"/>
      <c r="G43" s="574"/>
      <c r="H43" s="168">
        <v>1</v>
      </c>
      <c r="I43" s="625" t="str">
        <f>'Device Equipment'!E11</f>
        <v>Apple iPad Pro 13-inch (M4) 256GB  
(Retail $1,499.99, less discount $100)</v>
      </c>
      <c r="J43" s="638"/>
      <c r="K43" s="638"/>
      <c r="L43" s="638"/>
      <c r="M43" s="639"/>
      <c r="N43" s="169">
        <v>1499.99</v>
      </c>
      <c r="O43" s="197">
        <f>N43*C43</f>
        <v>0</v>
      </c>
      <c r="P43" s="227"/>
    </row>
    <row r="44" spans="1:23" ht="45.2" customHeight="1">
      <c r="A44"/>
      <c r="B44" s="193"/>
      <c r="C44" s="147" t="str">
        <f>IF(C43&gt;0,C43,"0")</f>
        <v>0</v>
      </c>
      <c r="D44" s="162"/>
      <c r="E44" s="554"/>
      <c r="F44" s="555"/>
      <c r="G44" s="556"/>
      <c r="H44" s="147">
        <v>1</v>
      </c>
      <c r="I44" s="554" t="str">
        <f>"Discount Amount on "&amp;I42</f>
        <v xml:space="preserve">Discount Amount on Apple iPad Pro 13-inch (M4) 256GB </v>
      </c>
      <c r="J44" s="555"/>
      <c r="K44" s="555"/>
      <c r="L44" s="555"/>
      <c r="M44" s="556"/>
      <c r="N44" s="163">
        <f>N45-N43</f>
        <v>-100</v>
      </c>
      <c r="O44" s="194">
        <f>N44*C43</f>
        <v>0</v>
      </c>
      <c r="P44" s="227"/>
    </row>
    <row r="45" spans="1:23" ht="45.2" customHeight="1">
      <c r="A45"/>
      <c r="B45" s="193"/>
      <c r="C45" s="147" t="str">
        <f>IF(C43&gt;0,C43,"0")</f>
        <v>0</v>
      </c>
      <c r="D45" s="162"/>
      <c r="E45" s="554"/>
      <c r="F45" s="555"/>
      <c r="G45" s="556"/>
      <c r="H45" s="147">
        <v>1</v>
      </c>
      <c r="I45" s="554" t="s">
        <v>56</v>
      </c>
      <c r="J45" s="555"/>
      <c r="K45" s="555"/>
      <c r="L45" s="555"/>
      <c r="M45" s="556"/>
      <c r="N45" s="163">
        <v>1399.99</v>
      </c>
      <c r="O45" s="194">
        <f>N45*C44</f>
        <v>0</v>
      </c>
      <c r="P45" s="227"/>
      <c r="S45" s="399">
        <f>O45</f>
        <v>0</v>
      </c>
    </row>
    <row r="46" spans="1:23" ht="45.2" customHeight="1">
      <c r="A46"/>
      <c r="B46" s="193"/>
      <c r="C46" s="147" t="str">
        <f>IF(C43&gt;0,C43,"0")</f>
        <v>0</v>
      </c>
      <c r="D46" s="162"/>
      <c r="E46" s="554">
        <v>72500</v>
      </c>
      <c r="F46" s="555"/>
      <c r="G46" s="556"/>
      <c r="H46" s="147">
        <v>1</v>
      </c>
      <c r="I46" s="557" t="str">
        <f>"Sales Tax on "&amp;I42&amp;" (Tax code ST0)"&amp;" Total Cost $"&amp;N43</f>
        <v>Sales Tax on Apple iPad Pro 13-inch (M4) 256GB  (Tax code ST0) Total Cost $1499.99</v>
      </c>
      <c r="J46" s="558"/>
      <c r="K46" s="558"/>
      <c r="L46" s="558"/>
      <c r="M46" s="559"/>
      <c r="N46" s="163">
        <f>N43*$Q$20</f>
        <v>142.49905000000001</v>
      </c>
      <c r="O46" s="194">
        <f>ROUND(O43*$Q$20,2)</f>
        <v>0</v>
      </c>
      <c r="P46" s="227"/>
      <c r="R46" s="399">
        <f>O46</f>
        <v>0</v>
      </c>
      <c r="T46" s="407"/>
      <c r="U46" s="407"/>
    </row>
    <row r="47" spans="1:23" ht="45.2" customHeight="1" thickBot="1">
      <c r="A47"/>
      <c r="B47" s="193"/>
      <c r="C47" s="147" t="str">
        <f>IF(C43&gt;0,C43,"0")</f>
        <v>0</v>
      </c>
      <c r="D47" s="162"/>
      <c r="E47" s="554">
        <v>72500</v>
      </c>
      <c r="F47" s="555"/>
      <c r="G47" s="556"/>
      <c r="H47" s="147">
        <v>1</v>
      </c>
      <c r="I47" s="572" t="s">
        <v>219</v>
      </c>
      <c r="J47" s="573"/>
      <c r="K47" s="573"/>
      <c r="L47" s="573"/>
      <c r="M47" s="574"/>
      <c r="N47" s="166">
        <v>5</v>
      </c>
      <c r="O47" s="196">
        <f>N47*C43</f>
        <v>0</v>
      </c>
      <c r="P47" s="229"/>
      <c r="Q47" s="408"/>
      <c r="S47" s="399">
        <f>O47</f>
        <v>0</v>
      </c>
      <c r="T47" s="408"/>
      <c r="U47" s="407"/>
    </row>
    <row r="48" spans="1:23" ht="45.2" hidden="1" customHeight="1" thickBot="1">
      <c r="A48"/>
      <c r="B48" s="385"/>
      <c r="C48" s="386">
        <f>IF(C49&gt;0,1,0)</f>
        <v>0</v>
      </c>
      <c r="D48" s="387"/>
      <c r="E48" s="626"/>
      <c r="F48" s="627"/>
      <c r="G48" s="628"/>
      <c r="H48" s="388"/>
      <c r="I48" s="661">
        <f>'Device Equipment'!H12</f>
        <v>0</v>
      </c>
      <c r="J48" s="662"/>
      <c r="K48" s="662"/>
      <c r="L48" s="662"/>
      <c r="M48" s="663"/>
      <c r="N48" s="389"/>
      <c r="O48" s="390"/>
      <c r="P48" s="227"/>
    </row>
    <row r="49" spans="1:23" ht="45.2" hidden="1" customHeight="1">
      <c r="A49"/>
      <c r="B49" s="193"/>
      <c r="C49" s="147">
        <f>'Device Equipment'!D12</f>
        <v>0</v>
      </c>
      <c r="D49" s="162"/>
      <c r="E49" s="554">
        <v>72500</v>
      </c>
      <c r="F49" s="555"/>
      <c r="G49" s="556"/>
      <c r="H49" s="147">
        <v>1</v>
      </c>
      <c r="I49" s="554">
        <f>'Device Equipment'!E12</f>
        <v>0</v>
      </c>
      <c r="J49" s="555"/>
      <c r="K49" s="555"/>
      <c r="L49" s="555"/>
      <c r="M49" s="556"/>
      <c r="N49" s="169"/>
      <c r="O49" s="197">
        <f>N49*C49</f>
        <v>0</v>
      </c>
      <c r="P49" s="227"/>
    </row>
    <row r="50" spans="1:23" ht="45.2" hidden="1" customHeight="1">
      <c r="A50"/>
      <c r="B50" s="193"/>
      <c r="C50" s="369" t="str">
        <f>IF(C49&gt;0,C49,"0")</f>
        <v>0</v>
      </c>
      <c r="D50" s="162"/>
      <c r="E50" s="554"/>
      <c r="F50" s="555"/>
      <c r="G50" s="556"/>
      <c r="H50" s="147"/>
      <c r="I50" s="554" t="str">
        <f>"Discount Amount on "&amp;I48</f>
        <v>Discount Amount on 0</v>
      </c>
      <c r="J50" s="555"/>
      <c r="K50" s="555"/>
      <c r="L50" s="555"/>
      <c r="M50" s="556"/>
      <c r="N50" s="163">
        <f>N51-N49</f>
        <v>0</v>
      </c>
      <c r="O50" s="194">
        <f>N50*C49</f>
        <v>0</v>
      </c>
      <c r="P50" s="227"/>
    </row>
    <row r="51" spans="1:23" ht="45.2" hidden="1" customHeight="1">
      <c r="A51"/>
      <c r="B51" s="193"/>
      <c r="C51" s="369" t="str">
        <f>IF(C49&gt;0,C49,"0")</f>
        <v>0</v>
      </c>
      <c r="D51" s="162"/>
      <c r="E51" s="554"/>
      <c r="F51" s="555"/>
      <c r="G51" s="556"/>
      <c r="H51" s="147"/>
      <c r="I51" s="554" t="s">
        <v>56</v>
      </c>
      <c r="J51" s="555"/>
      <c r="K51" s="555"/>
      <c r="L51" s="555"/>
      <c r="M51" s="556"/>
      <c r="N51" s="163"/>
      <c r="O51" s="194">
        <f>N51*C50</f>
        <v>0</v>
      </c>
      <c r="P51" s="227"/>
      <c r="S51" s="399">
        <f>O51</f>
        <v>0</v>
      </c>
    </row>
    <row r="52" spans="1:23" ht="45.2" hidden="1" customHeight="1">
      <c r="A52"/>
      <c r="B52" s="193"/>
      <c r="C52" s="147" t="str">
        <f>IF(C49&gt;0,C49,"0")</f>
        <v>0</v>
      </c>
      <c r="D52" s="162"/>
      <c r="E52" s="554">
        <v>72500</v>
      </c>
      <c r="F52" s="555"/>
      <c r="G52" s="556"/>
      <c r="H52" s="147">
        <v>1</v>
      </c>
      <c r="I52" s="557" t="str">
        <f>"Sales Tax on "&amp;I48&amp;" (Tax code ST0)"&amp;" Total Cost $"&amp;N49</f>
        <v>Sales Tax on 0 (Tax code ST0) Total Cost $</v>
      </c>
      <c r="J52" s="558"/>
      <c r="K52" s="558"/>
      <c r="L52" s="558"/>
      <c r="M52" s="559"/>
      <c r="N52" s="163">
        <f>N49*$Q$20</f>
        <v>0</v>
      </c>
      <c r="O52" s="194">
        <f>ROUND(O49*$Q$20,2)</f>
        <v>0</v>
      </c>
      <c r="P52" s="227"/>
      <c r="R52" s="399">
        <f>O52</f>
        <v>0</v>
      </c>
      <c r="T52" s="407"/>
      <c r="U52" s="407"/>
    </row>
    <row r="53" spans="1:23" ht="45.2" hidden="1" customHeight="1" thickBot="1">
      <c r="A53"/>
      <c r="B53" s="193"/>
      <c r="C53" s="147" t="str">
        <f>IF(C49&gt;0,C49,"0")</f>
        <v>0</v>
      </c>
      <c r="D53" s="162"/>
      <c r="E53" s="554">
        <v>72500</v>
      </c>
      <c r="F53" s="555"/>
      <c r="G53" s="556"/>
      <c r="H53" s="147">
        <v>1</v>
      </c>
      <c r="I53" s="572" t="s">
        <v>219</v>
      </c>
      <c r="J53" s="573"/>
      <c r="K53" s="573"/>
      <c r="L53" s="573"/>
      <c r="M53" s="574"/>
      <c r="N53" s="166">
        <v>5</v>
      </c>
      <c r="O53" s="196">
        <f>N53*C49</f>
        <v>0</v>
      </c>
      <c r="P53" s="229"/>
      <c r="Q53" s="408"/>
      <c r="S53" s="399">
        <f>O53</f>
        <v>0</v>
      </c>
      <c r="T53" s="408"/>
      <c r="U53" s="407"/>
    </row>
    <row r="54" spans="1:23" ht="45.2" customHeight="1" thickBot="1">
      <c r="A54"/>
      <c r="B54" s="416"/>
      <c r="C54" s="417"/>
      <c r="D54" s="418"/>
      <c r="E54" s="664"/>
      <c r="F54" s="665"/>
      <c r="G54" s="666"/>
      <c r="H54" s="419"/>
      <c r="I54" s="667" t="str">
        <f>'Device Equipment'!E14</f>
        <v>OPTIONAL ACCESSORIES for iPad Pro 13-inch (M4)</v>
      </c>
      <c r="J54" s="668"/>
      <c r="K54" s="668"/>
      <c r="L54" s="668"/>
      <c r="M54" s="669"/>
      <c r="N54" s="420"/>
      <c r="O54" s="421"/>
      <c r="P54" s="227"/>
    </row>
    <row r="55" spans="1:23" ht="45.2" hidden="1" customHeight="1">
      <c r="A55"/>
      <c r="B55" s="193"/>
      <c r="C55" s="147">
        <f>'Device Equipment'!D13</f>
        <v>0</v>
      </c>
      <c r="D55" s="162"/>
      <c r="E55" s="554">
        <v>72500</v>
      </c>
      <c r="F55" s="555"/>
      <c r="G55" s="556"/>
      <c r="H55" s="147">
        <v>1</v>
      </c>
      <c r="I55" s="554">
        <f>'Device Equipment'!E13</f>
        <v>0</v>
      </c>
      <c r="J55" s="555"/>
      <c r="K55" s="555"/>
      <c r="L55" s="555"/>
      <c r="M55" s="556"/>
      <c r="N55" s="169"/>
      <c r="O55" s="197">
        <f>N55*C55</f>
        <v>0</v>
      </c>
      <c r="P55" s="227"/>
    </row>
    <row r="56" spans="1:23" ht="45.2" hidden="1" customHeight="1">
      <c r="A56"/>
      <c r="B56" s="193"/>
      <c r="C56" s="369" t="str">
        <f>IF($C$55&gt;0,C55,"0")</f>
        <v>0</v>
      </c>
      <c r="D56" s="162"/>
      <c r="E56" s="554"/>
      <c r="F56" s="555"/>
      <c r="G56" s="556"/>
      <c r="H56" s="147"/>
      <c r="I56" s="554" t="str">
        <f>"Discount Amount on "&amp;I54</f>
        <v>Discount Amount on OPTIONAL ACCESSORIES for iPad Pro 13-inch (M4)</v>
      </c>
      <c r="J56" s="555"/>
      <c r="K56" s="555"/>
      <c r="L56" s="555"/>
      <c r="M56" s="556"/>
      <c r="N56" s="163">
        <f>N57-N55</f>
        <v>0</v>
      </c>
      <c r="O56" s="194">
        <f>N56*C55</f>
        <v>0</v>
      </c>
      <c r="P56" s="227"/>
    </row>
    <row r="57" spans="1:23" ht="45.2" hidden="1" customHeight="1">
      <c r="A57"/>
      <c r="B57" s="193"/>
      <c r="C57" s="369" t="str">
        <f>IF($C$55&gt;0,C55,"0")</f>
        <v>0</v>
      </c>
      <c r="D57" s="162"/>
      <c r="E57" s="554"/>
      <c r="F57" s="555"/>
      <c r="G57" s="556"/>
      <c r="H57" s="147"/>
      <c r="I57" s="554" t="s">
        <v>56</v>
      </c>
      <c r="J57" s="555"/>
      <c r="K57" s="555"/>
      <c r="L57" s="555"/>
      <c r="M57" s="556"/>
      <c r="N57" s="163"/>
      <c r="O57" s="194">
        <f>N57*C56</f>
        <v>0</v>
      </c>
      <c r="P57" s="227"/>
      <c r="S57" s="399">
        <f>O57</f>
        <v>0</v>
      </c>
    </row>
    <row r="58" spans="1:23" ht="45.2" hidden="1" customHeight="1">
      <c r="A58"/>
      <c r="B58" s="193"/>
      <c r="C58" s="147" t="str">
        <f>IF($C$55&gt;0,C55,"0")</f>
        <v>0</v>
      </c>
      <c r="D58" s="162"/>
      <c r="E58" s="554">
        <v>72500</v>
      </c>
      <c r="F58" s="555"/>
      <c r="G58" s="556"/>
      <c r="H58" s="147">
        <v>1</v>
      </c>
      <c r="I58" s="557" t="str">
        <f>"Sales Tax on "&amp;I54&amp;" (Tax code ST0)"&amp;" Total Cost $"&amp;N55</f>
        <v>Sales Tax on OPTIONAL ACCESSORIES for iPad Pro 13-inch (M4) (Tax code ST0) Total Cost $</v>
      </c>
      <c r="J58" s="558"/>
      <c r="K58" s="558"/>
      <c r="L58" s="558"/>
      <c r="M58" s="559"/>
      <c r="N58" s="163">
        <f>N55*$Q$20</f>
        <v>0</v>
      </c>
      <c r="O58" s="194">
        <f>ROUND(O55*$Q$20,2)</f>
        <v>0</v>
      </c>
      <c r="P58" s="227"/>
      <c r="R58" s="399">
        <f>O58</f>
        <v>0</v>
      </c>
      <c r="T58" s="407"/>
      <c r="U58" s="407"/>
    </row>
    <row r="59" spans="1:23" s="408" customFormat="1" ht="45.2" hidden="1" customHeight="1" thickBot="1">
      <c r="A59" s="167"/>
      <c r="B59" s="200"/>
      <c r="C59" s="171" t="str">
        <f>IF($C$55&gt;0,C55,"0")</f>
        <v>0</v>
      </c>
      <c r="D59" s="170"/>
      <c r="E59" s="619">
        <v>72500</v>
      </c>
      <c r="F59" s="620"/>
      <c r="G59" s="621"/>
      <c r="H59" s="171">
        <v>1</v>
      </c>
      <c r="I59" s="569" t="s">
        <v>219</v>
      </c>
      <c r="J59" s="570"/>
      <c r="K59" s="570"/>
      <c r="L59" s="570"/>
      <c r="M59" s="571"/>
      <c r="N59" s="166">
        <v>5</v>
      </c>
      <c r="O59" s="196">
        <f>N59*C55</f>
        <v>0</v>
      </c>
      <c r="P59" s="229"/>
      <c r="R59" s="399"/>
      <c r="S59" s="399">
        <f>O59</f>
        <v>0</v>
      </c>
    </row>
    <row r="60" spans="1:23" s="408" customFormat="1" ht="45.2" customHeight="1" thickBot="1">
      <c r="A60" s="167"/>
      <c r="B60" s="202"/>
      <c r="C60" s="203">
        <f>'Device Equipment'!D15</f>
        <v>0</v>
      </c>
      <c r="D60" s="204"/>
      <c r="E60" s="618">
        <v>72500</v>
      </c>
      <c r="F60" s="613"/>
      <c r="G60" s="614"/>
      <c r="H60" s="203">
        <v>1</v>
      </c>
      <c r="I60" s="612" t="str">
        <f>'Device Equipment'!E15</f>
        <v>Pencil Pro</v>
      </c>
      <c r="J60" s="613"/>
      <c r="K60" s="613"/>
      <c r="L60" s="613"/>
      <c r="M60" s="614"/>
      <c r="N60" s="205">
        <f>'Device Equipment'!F15</f>
        <v>129.99</v>
      </c>
      <c r="O60" s="206">
        <f>N60*C60</f>
        <v>0</v>
      </c>
      <c r="P60" s="229"/>
      <c r="R60" s="399"/>
      <c r="S60" s="399">
        <f>O60</f>
        <v>0</v>
      </c>
    </row>
    <row r="61" spans="1:23" s="408" customFormat="1" ht="45.2" customHeight="1">
      <c r="A61" s="167"/>
      <c r="B61" s="373"/>
      <c r="C61" s="168">
        <f>'Device Equipment'!D16</f>
        <v>0</v>
      </c>
      <c r="D61" s="374"/>
      <c r="E61" s="618">
        <v>72500</v>
      </c>
      <c r="F61" s="613"/>
      <c r="G61" s="614"/>
      <c r="H61" s="168">
        <v>1</v>
      </c>
      <c r="I61" s="612" t="str">
        <f>'Device Equipment'!E16</f>
        <v>Smart Folio for iPad Pro 13-inch (M4)</v>
      </c>
      <c r="J61" s="613"/>
      <c r="K61" s="613"/>
      <c r="L61" s="613"/>
      <c r="M61" s="614"/>
      <c r="N61" s="169">
        <f>'Device Equipment'!F16</f>
        <v>74.98</v>
      </c>
      <c r="O61" s="197">
        <f>N61*C61</f>
        <v>0</v>
      </c>
      <c r="P61" s="229"/>
      <c r="R61" s="399"/>
      <c r="S61" s="399"/>
    </row>
    <row r="62" spans="1:23" s="408" customFormat="1" ht="45.2" customHeight="1">
      <c r="A62" s="167"/>
      <c r="B62" s="193"/>
      <c r="C62" s="168">
        <f>'Device Equipment'!D17</f>
        <v>0</v>
      </c>
      <c r="D62" s="162"/>
      <c r="E62" s="554">
        <v>72500</v>
      </c>
      <c r="F62" s="555"/>
      <c r="G62" s="556"/>
      <c r="H62" s="147">
        <v>1</v>
      </c>
      <c r="I62" s="625" t="str">
        <f>'Device Equipment'!E17</f>
        <v>Magic Keyboard for iPad Pro 13-inch (M4)</v>
      </c>
      <c r="J62" s="573"/>
      <c r="K62" s="573"/>
      <c r="L62" s="573"/>
      <c r="M62" s="574"/>
      <c r="N62" s="169">
        <f>'Device Equipment'!F17</f>
        <v>349.99</v>
      </c>
      <c r="O62" s="194">
        <f>N62*C62</f>
        <v>0</v>
      </c>
      <c r="P62" s="229"/>
      <c r="R62" s="409"/>
      <c r="S62" s="399">
        <f>O62</f>
        <v>0</v>
      </c>
    </row>
    <row r="63" spans="1:23" s="408" customFormat="1" ht="45.2" customHeight="1" thickBot="1">
      <c r="A63" s="167"/>
      <c r="B63" s="195"/>
      <c r="C63" s="165">
        <v>1</v>
      </c>
      <c r="D63" s="164"/>
      <c r="E63" s="575">
        <v>72500</v>
      </c>
      <c r="F63" s="576"/>
      <c r="G63" s="577"/>
      <c r="H63" s="165">
        <v>1</v>
      </c>
      <c r="I63" s="566" t="s">
        <v>276</v>
      </c>
      <c r="J63" s="567"/>
      <c r="K63" s="567"/>
      <c r="L63" s="567"/>
      <c r="M63" s="568"/>
      <c r="N63" s="166"/>
      <c r="O63" s="370">
        <f>ROUND(SUM(O60:O62)*$Q$20,2)</f>
        <v>0</v>
      </c>
      <c r="P63" s="229"/>
      <c r="R63" s="399">
        <f>O63</f>
        <v>0</v>
      </c>
      <c r="S63" s="399"/>
      <c r="T63" s="407"/>
      <c r="U63" s="407"/>
      <c r="V63" s="403"/>
      <c r="W63" s="410"/>
    </row>
    <row r="64" spans="1:23" ht="45.2" customHeight="1" thickBot="1">
      <c r="A64"/>
      <c r="B64" s="380"/>
      <c r="C64" s="428"/>
      <c r="D64" s="382"/>
      <c r="E64" s="592"/>
      <c r="F64" s="593"/>
      <c r="G64" s="594"/>
      <c r="H64" s="429"/>
      <c r="I64" s="596" t="str">
        <f>'Device Equipment'!G2</f>
        <v xml:space="preserve">Apple iPad Pro 11-inch (M4) 256GB </v>
      </c>
      <c r="J64" s="597"/>
      <c r="K64" s="597"/>
      <c r="L64" s="597"/>
      <c r="M64" s="598"/>
      <c r="N64" s="383"/>
      <c r="O64" s="384"/>
      <c r="P64" s="227"/>
    </row>
    <row r="65" spans="1:21" ht="45.2" customHeight="1">
      <c r="A65"/>
      <c r="B65" s="373"/>
      <c r="C65" s="168">
        <f>'Device Equipment'!G11</f>
        <v>0</v>
      </c>
      <c r="D65" s="374"/>
      <c r="E65" s="572">
        <v>72500</v>
      </c>
      <c r="F65" s="573"/>
      <c r="G65" s="574"/>
      <c r="H65" s="168">
        <v>1</v>
      </c>
      <c r="I65" s="625" t="str">
        <f>'Device Equipment'!H11</f>
        <v>Apple iPad Pro 11-inch (M4) 256GB 
(Retail $1,199.99, less discount $100)</v>
      </c>
      <c r="J65" s="638"/>
      <c r="K65" s="638"/>
      <c r="L65" s="638"/>
      <c r="M65" s="639"/>
      <c r="N65" s="169">
        <v>1199.99</v>
      </c>
      <c r="O65" s="197">
        <f>N65*C65</f>
        <v>0</v>
      </c>
      <c r="P65" s="227"/>
    </row>
    <row r="66" spans="1:21" ht="45.2" customHeight="1">
      <c r="A66"/>
      <c r="B66" s="193"/>
      <c r="C66" s="147" t="str">
        <f>IF($C$65&gt;0,C65,"0")</f>
        <v>0</v>
      </c>
      <c r="D66" s="162"/>
      <c r="E66" s="554"/>
      <c r="F66" s="555"/>
      <c r="G66" s="556"/>
      <c r="H66" s="147">
        <v>1</v>
      </c>
      <c r="I66" s="554" t="str">
        <f>"Discount Amount on "&amp;I64</f>
        <v xml:space="preserve">Discount Amount on Apple iPad Pro 11-inch (M4) 256GB </v>
      </c>
      <c r="J66" s="555"/>
      <c r="K66" s="555"/>
      <c r="L66" s="555"/>
      <c r="M66" s="556"/>
      <c r="N66" s="163">
        <v>-100</v>
      </c>
      <c r="O66" s="194">
        <f>N66*C65</f>
        <v>0</v>
      </c>
      <c r="P66" s="227"/>
    </row>
    <row r="67" spans="1:21" ht="45.2" customHeight="1">
      <c r="A67"/>
      <c r="B67" s="193"/>
      <c r="C67" s="147" t="str">
        <f>IF($C$65&gt;0,C65,"0")</f>
        <v>0</v>
      </c>
      <c r="D67" s="162"/>
      <c r="E67" s="554"/>
      <c r="F67" s="555"/>
      <c r="G67" s="556"/>
      <c r="H67" s="147">
        <v>1</v>
      </c>
      <c r="I67" s="554" t="s">
        <v>56</v>
      </c>
      <c r="J67" s="555"/>
      <c r="K67" s="555"/>
      <c r="L67" s="555"/>
      <c r="M67" s="556"/>
      <c r="N67" s="163">
        <f>N65+N66</f>
        <v>1099.99</v>
      </c>
      <c r="O67" s="194">
        <f>SUM(O65:O66)</f>
        <v>0</v>
      </c>
      <c r="P67" s="227"/>
      <c r="S67" s="399">
        <f>O67</f>
        <v>0</v>
      </c>
    </row>
    <row r="68" spans="1:21" ht="45.2" customHeight="1">
      <c r="A68"/>
      <c r="B68" s="193"/>
      <c r="C68" s="147" t="str">
        <f>IF($C$65&gt;0,C65,"0")</f>
        <v>0</v>
      </c>
      <c r="D68" s="162"/>
      <c r="E68" s="554">
        <v>72500</v>
      </c>
      <c r="F68" s="555"/>
      <c r="G68" s="556"/>
      <c r="H68" s="147">
        <v>1</v>
      </c>
      <c r="I68" s="557" t="str">
        <f>"Sales Tax on "&amp;I64&amp;" (Tax code ST0)"&amp;" Total Cost $"&amp;N65</f>
        <v>Sales Tax on Apple iPad Pro 11-inch (M4) 256GB  (Tax code ST0) Total Cost $1199.99</v>
      </c>
      <c r="J68" s="558"/>
      <c r="K68" s="558"/>
      <c r="L68" s="558"/>
      <c r="M68" s="559"/>
      <c r="N68" s="163">
        <f>N65*$Q$20</f>
        <v>113.99905</v>
      </c>
      <c r="O68" s="194">
        <f>O65*$Q$20</f>
        <v>0</v>
      </c>
      <c r="P68" s="227"/>
      <c r="R68" s="399">
        <f>O68</f>
        <v>0</v>
      </c>
      <c r="T68" s="407"/>
      <c r="U68" s="407"/>
    </row>
    <row r="69" spans="1:21" s="408" customFormat="1" ht="45.2" customHeight="1" thickBot="1">
      <c r="A69" s="167"/>
      <c r="B69" s="193"/>
      <c r="C69" s="165" t="str">
        <f>IF($C$65&gt;0,C65,"0")</f>
        <v>0</v>
      </c>
      <c r="D69" s="162"/>
      <c r="E69" s="554">
        <v>72500</v>
      </c>
      <c r="F69" s="555"/>
      <c r="G69" s="556"/>
      <c r="H69" s="147">
        <v>1</v>
      </c>
      <c r="I69" s="572" t="s">
        <v>219</v>
      </c>
      <c r="J69" s="573"/>
      <c r="K69" s="573"/>
      <c r="L69" s="573"/>
      <c r="M69" s="574"/>
      <c r="N69" s="163">
        <v>5</v>
      </c>
      <c r="O69" s="194">
        <f>N69*C65</f>
        <v>0</v>
      </c>
      <c r="P69" s="229"/>
      <c r="R69" s="399"/>
      <c r="S69" s="399">
        <f>O69</f>
        <v>0</v>
      </c>
    </row>
    <row r="70" spans="1:21" ht="45.2" hidden="1" customHeight="1" thickBot="1">
      <c r="A70"/>
      <c r="B70" s="391"/>
      <c r="C70" s="392">
        <f>IF(C71&gt;0,1,0)</f>
        <v>0</v>
      </c>
      <c r="D70" s="393"/>
      <c r="E70" s="632"/>
      <c r="F70" s="633"/>
      <c r="G70" s="634"/>
      <c r="H70" s="394"/>
      <c r="I70" s="635">
        <f>'Device Equipment'!H12</f>
        <v>0</v>
      </c>
      <c r="J70" s="636"/>
      <c r="K70" s="636"/>
      <c r="L70" s="636"/>
      <c r="M70" s="637"/>
      <c r="N70" s="395"/>
      <c r="O70" s="396"/>
      <c r="P70" s="227"/>
    </row>
    <row r="71" spans="1:21" ht="45.2" hidden="1" customHeight="1">
      <c r="A71"/>
      <c r="B71" s="193"/>
      <c r="C71" s="147">
        <f>'Device Equipment'!G12</f>
        <v>0</v>
      </c>
      <c r="D71" s="162"/>
      <c r="E71" s="554">
        <v>72500</v>
      </c>
      <c r="F71" s="555"/>
      <c r="G71" s="556"/>
      <c r="H71" s="147">
        <v>1</v>
      </c>
      <c r="I71" s="557"/>
      <c r="J71" s="558"/>
      <c r="K71" s="558"/>
      <c r="L71" s="558"/>
      <c r="M71" s="559"/>
      <c r="N71" s="169"/>
      <c r="O71" s="197">
        <f>N71*C71</f>
        <v>0</v>
      </c>
      <c r="P71" s="227"/>
    </row>
    <row r="72" spans="1:21" ht="45.2" hidden="1" customHeight="1">
      <c r="A72"/>
      <c r="B72" s="193"/>
      <c r="C72" s="147" t="str">
        <f>IF($C$65&gt;0,C71,"0")</f>
        <v>0</v>
      </c>
      <c r="D72" s="162"/>
      <c r="E72" s="554"/>
      <c r="F72" s="555"/>
      <c r="G72" s="556"/>
      <c r="H72" s="147"/>
      <c r="I72" s="554" t="str">
        <f>"Discount Amount on "&amp;I70</f>
        <v>Discount Amount on 0</v>
      </c>
      <c r="J72" s="555"/>
      <c r="K72" s="555"/>
      <c r="L72" s="555"/>
      <c r="M72" s="556"/>
      <c r="N72" s="163">
        <v>-100</v>
      </c>
      <c r="O72" s="194">
        <f>N72*C71</f>
        <v>0</v>
      </c>
      <c r="P72" s="227"/>
    </row>
    <row r="73" spans="1:21" ht="45.2" hidden="1" customHeight="1">
      <c r="A73"/>
      <c r="B73" s="193"/>
      <c r="C73" s="147" t="str">
        <f>IF($C$65&gt;0,C71,"0")</f>
        <v>0</v>
      </c>
      <c r="D73" s="162"/>
      <c r="E73" s="554"/>
      <c r="F73" s="555"/>
      <c r="G73" s="556"/>
      <c r="H73" s="147"/>
      <c r="I73" s="554" t="s">
        <v>56</v>
      </c>
      <c r="J73" s="555"/>
      <c r="K73" s="555"/>
      <c r="L73" s="555"/>
      <c r="M73" s="556"/>
      <c r="N73" s="163"/>
      <c r="O73" s="194">
        <f>SUM(O71:O72)</f>
        <v>0</v>
      </c>
      <c r="P73" s="227"/>
      <c r="S73" s="399">
        <f>O73</f>
        <v>0</v>
      </c>
    </row>
    <row r="74" spans="1:21" ht="45.2" hidden="1" customHeight="1">
      <c r="A74"/>
      <c r="B74" s="193"/>
      <c r="C74" s="147" t="str">
        <f>IF($C$65&gt;0,C71,"0")</f>
        <v>0</v>
      </c>
      <c r="D74" s="162"/>
      <c r="E74" s="554">
        <v>72500</v>
      </c>
      <c r="F74" s="555"/>
      <c r="G74" s="556"/>
      <c r="H74" s="147">
        <v>1</v>
      </c>
      <c r="I74" s="557" t="str">
        <f>"Sales Tax on "&amp;I70&amp;" (Tax code ST0)"&amp;" Total Cost $"&amp;N71</f>
        <v>Sales Tax on 0 (Tax code ST0) Total Cost $</v>
      </c>
      <c r="J74" s="558"/>
      <c r="K74" s="558"/>
      <c r="L74" s="558"/>
      <c r="M74" s="559"/>
      <c r="N74" s="163">
        <f>N71*$Q$20</f>
        <v>0</v>
      </c>
      <c r="O74" s="194">
        <f>O71*$Q$20</f>
        <v>0</v>
      </c>
      <c r="P74" s="227"/>
      <c r="R74" s="399">
        <f>O74</f>
        <v>0</v>
      </c>
      <c r="T74" s="407"/>
      <c r="U74" s="407"/>
    </row>
    <row r="75" spans="1:21" s="408" customFormat="1" ht="45.2" hidden="1" customHeight="1">
      <c r="A75" s="167"/>
      <c r="B75" s="193"/>
      <c r="C75" s="147" t="str">
        <f>IF($C$65&gt;0,C71,"0")</f>
        <v>0</v>
      </c>
      <c r="D75" s="162"/>
      <c r="E75" s="554">
        <v>72500</v>
      </c>
      <c r="F75" s="555"/>
      <c r="G75" s="556"/>
      <c r="H75" s="147">
        <v>1</v>
      </c>
      <c r="I75" s="572" t="s">
        <v>219</v>
      </c>
      <c r="J75" s="573"/>
      <c r="K75" s="573"/>
      <c r="L75" s="573"/>
      <c r="M75" s="574"/>
      <c r="N75" s="163">
        <v>5</v>
      </c>
      <c r="O75" s="194">
        <f>N75*C71</f>
        <v>0</v>
      </c>
      <c r="P75" s="229"/>
      <c r="R75" s="399"/>
      <c r="S75" s="399">
        <f>O75</f>
        <v>0</v>
      </c>
    </row>
    <row r="76" spans="1:21" ht="45.2" customHeight="1" thickBot="1">
      <c r="A76"/>
      <c r="B76" s="422"/>
      <c r="C76" s="423"/>
      <c r="D76" s="424"/>
      <c r="E76" s="670"/>
      <c r="F76" s="671"/>
      <c r="G76" s="672"/>
      <c r="H76" s="425"/>
      <c r="I76" s="629" t="str">
        <f>'Device Equipment'!H14</f>
        <v>OPTIONAL ACCESSORIES for iPad Pro 11-inch (M4)</v>
      </c>
      <c r="J76" s="630"/>
      <c r="K76" s="630"/>
      <c r="L76" s="630"/>
      <c r="M76" s="631"/>
      <c r="N76" s="426"/>
      <c r="O76" s="427"/>
      <c r="P76" s="227"/>
    </row>
    <row r="77" spans="1:21" ht="45.2" hidden="1" customHeight="1">
      <c r="A77"/>
      <c r="B77" s="193"/>
      <c r="C77" s="147">
        <f>'Device Equipment'!G13</f>
        <v>0</v>
      </c>
      <c r="D77" s="162"/>
      <c r="E77" s="554">
        <v>72500</v>
      </c>
      <c r="F77" s="555"/>
      <c r="G77" s="556"/>
      <c r="H77" s="147">
        <v>1</v>
      </c>
      <c r="I77" s="557">
        <f>'Device Equipment'!H23</f>
        <v>0</v>
      </c>
      <c r="J77" s="558"/>
      <c r="K77" s="558"/>
      <c r="L77" s="558"/>
      <c r="M77" s="559"/>
      <c r="N77" s="169"/>
      <c r="O77" s="197">
        <f>N77*C77</f>
        <v>0</v>
      </c>
      <c r="P77" s="227"/>
    </row>
    <row r="78" spans="1:21" ht="45.2" hidden="1" customHeight="1">
      <c r="A78"/>
      <c r="B78" s="193"/>
      <c r="C78" s="147" t="str">
        <f>IF($C$77&gt;0,C77,"0")</f>
        <v>0</v>
      </c>
      <c r="D78" s="162"/>
      <c r="E78" s="554"/>
      <c r="F78" s="555"/>
      <c r="G78" s="556"/>
      <c r="H78" s="147"/>
      <c r="I78" s="554" t="str">
        <f>"Discount Amount on "&amp;I76</f>
        <v>Discount Amount on OPTIONAL ACCESSORIES for iPad Pro 11-inch (M4)</v>
      </c>
      <c r="J78" s="555"/>
      <c r="K78" s="555"/>
      <c r="L78" s="555"/>
      <c r="M78" s="556"/>
      <c r="N78" s="163">
        <v>-100</v>
      </c>
      <c r="O78" s="194">
        <f>N78*C77</f>
        <v>0</v>
      </c>
      <c r="P78" s="227"/>
    </row>
    <row r="79" spans="1:21" ht="45.2" hidden="1" customHeight="1">
      <c r="A79"/>
      <c r="B79" s="193"/>
      <c r="C79" s="147" t="str">
        <f>IF($C$77&gt;0,C77,"0")</f>
        <v>0</v>
      </c>
      <c r="D79" s="162"/>
      <c r="E79" s="554"/>
      <c r="F79" s="555"/>
      <c r="G79" s="556"/>
      <c r="H79" s="147"/>
      <c r="I79" s="554" t="s">
        <v>56</v>
      </c>
      <c r="J79" s="555"/>
      <c r="K79" s="555"/>
      <c r="L79" s="555"/>
      <c r="M79" s="556"/>
      <c r="N79" s="163"/>
      <c r="O79" s="194">
        <f>SUM(O77:O78)</f>
        <v>0</v>
      </c>
      <c r="P79" s="227"/>
      <c r="S79" s="399">
        <f>O79</f>
        <v>0</v>
      </c>
    </row>
    <row r="80" spans="1:21" ht="45.2" hidden="1" customHeight="1">
      <c r="A80"/>
      <c r="B80" s="193"/>
      <c r="C80" s="147" t="str">
        <f>IF($C$77&gt;0,C77,"0")</f>
        <v>0</v>
      </c>
      <c r="D80" s="162"/>
      <c r="E80" s="554">
        <v>72500</v>
      </c>
      <c r="F80" s="555"/>
      <c r="G80" s="556"/>
      <c r="H80" s="147">
        <v>1</v>
      </c>
      <c r="I80" s="557" t="str">
        <f>"Sales Tax on "&amp;I76&amp;" (Tax code ST0)"&amp;" Total Cost $"&amp;N77</f>
        <v>Sales Tax on OPTIONAL ACCESSORIES for iPad Pro 11-inch (M4) (Tax code ST0) Total Cost $</v>
      </c>
      <c r="J80" s="558"/>
      <c r="K80" s="558"/>
      <c r="L80" s="558"/>
      <c r="M80" s="559"/>
      <c r="N80" s="163">
        <f>N77*$Q$20</f>
        <v>0</v>
      </c>
      <c r="O80" s="194">
        <f>O77*$Q$20</f>
        <v>0</v>
      </c>
      <c r="P80" s="227"/>
      <c r="R80" s="399">
        <f>O80</f>
        <v>0</v>
      </c>
      <c r="T80" s="407"/>
      <c r="U80" s="407"/>
    </row>
    <row r="81" spans="1:23" s="408" customFormat="1" ht="45.2" hidden="1" customHeight="1" thickBot="1">
      <c r="A81" s="167"/>
      <c r="B81" s="200"/>
      <c r="C81" s="165" t="str">
        <f>IF($C$77&gt;0,C77,"0")</f>
        <v>0</v>
      </c>
      <c r="D81" s="170"/>
      <c r="E81" s="619">
        <v>72500</v>
      </c>
      <c r="F81" s="620"/>
      <c r="G81" s="621"/>
      <c r="H81" s="171">
        <v>1</v>
      </c>
      <c r="I81" s="569" t="s">
        <v>219</v>
      </c>
      <c r="J81" s="570"/>
      <c r="K81" s="570"/>
      <c r="L81" s="570"/>
      <c r="M81" s="571"/>
      <c r="N81" s="163">
        <v>5</v>
      </c>
      <c r="O81" s="196">
        <f>N81*C77</f>
        <v>0</v>
      </c>
      <c r="P81" s="229"/>
      <c r="R81" s="399"/>
      <c r="S81" s="399">
        <f>O81</f>
        <v>0</v>
      </c>
    </row>
    <row r="82" spans="1:23" s="408" customFormat="1" ht="45.2" customHeight="1">
      <c r="A82" s="167"/>
      <c r="B82" s="202"/>
      <c r="C82" s="168">
        <f>'Device Equipment'!G15</f>
        <v>0</v>
      </c>
      <c r="D82" s="204"/>
      <c r="E82" s="618">
        <v>725</v>
      </c>
      <c r="F82" s="613"/>
      <c r="G82" s="614"/>
      <c r="H82" s="203">
        <v>1</v>
      </c>
      <c r="I82" s="612" t="str">
        <f>'Device Equipment'!H15</f>
        <v>Pencil Pro</v>
      </c>
      <c r="J82" s="613"/>
      <c r="K82" s="613"/>
      <c r="L82" s="613"/>
      <c r="M82" s="614"/>
      <c r="N82" s="205">
        <f>'Device Equipment'!I15</f>
        <v>129.99</v>
      </c>
      <c r="O82" s="197">
        <f>N82*C82</f>
        <v>0</v>
      </c>
      <c r="P82" s="229"/>
      <c r="R82" s="399"/>
      <c r="S82" s="399">
        <f>O82</f>
        <v>0</v>
      </c>
    </row>
    <row r="83" spans="1:23" s="408" customFormat="1" ht="45.2" customHeight="1">
      <c r="A83" s="167"/>
      <c r="B83" s="193"/>
      <c r="C83" s="168">
        <f>'Device Equipment'!G16</f>
        <v>0</v>
      </c>
      <c r="D83" s="162"/>
      <c r="E83" s="554">
        <v>725</v>
      </c>
      <c r="F83" s="555"/>
      <c r="G83" s="556"/>
      <c r="H83" s="147">
        <v>1</v>
      </c>
      <c r="I83" s="625" t="str">
        <f>'Device Equipment'!H16</f>
        <v>Smart Folio for iPad Pro 11-inch (M4)</v>
      </c>
      <c r="J83" s="573"/>
      <c r="K83" s="573"/>
      <c r="L83" s="573"/>
      <c r="M83" s="574"/>
      <c r="N83" s="163">
        <f>'Device Equipment'!I16</f>
        <v>59.98</v>
      </c>
      <c r="O83" s="194">
        <f>N83*C83</f>
        <v>0</v>
      </c>
      <c r="P83" s="229"/>
      <c r="R83" s="409"/>
      <c r="S83" s="399">
        <f>O83</f>
        <v>0</v>
      </c>
    </row>
    <row r="84" spans="1:23" s="408" customFormat="1" ht="45.2" customHeight="1">
      <c r="A84" s="167"/>
      <c r="B84" s="200"/>
      <c r="C84" s="397">
        <f>'Device Equipment'!G17</f>
        <v>0</v>
      </c>
      <c r="D84" s="170"/>
      <c r="E84" s="554">
        <v>725</v>
      </c>
      <c r="F84" s="555"/>
      <c r="G84" s="556"/>
      <c r="H84" s="147">
        <v>1</v>
      </c>
      <c r="I84" s="557" t="str">
        <f>'Device Equipment'!H17</f>
        <v>Magic Keyboard for iPad Pro 11-inch (M4)</v>
      </c>
      <c r="J84" s="558"/>
      <c r="K84" s="558"/>
      <c r="L84" s="558"/>
      <c r="M84" s="559"/>
      <c r="N84" s="172">
        <f>'Device Equipment'!I17</f>
        <v>299.99</v>
      </c>
      <c r="O84" s="194">
        <f>N84*C84</f>
        <v>0</v>
      </c>
      <c r="P84" s="229"/>
      <c r="R84" s="409"/>
      <c r="S84" s="399">
        <f>O84</f>
        <v>0</v>
      </c>
    </row>
    <row r="85" spans="1:23" s="408" customFormat="1" ht="45.2" customHeight="1" thickBot="1">
      <c r="A85" s="167"/>
      <c r="B85" s="195"/>
      <c r="C85" s="165">
        <v>1</v>
      </c>
      <c r="D85" s="164"/>
      <c r="E85" s="575">
        <v>72500</v>
      </c>
      <c r="F85" s="576"/>
      <c r="G85" s="577"/>
      <c r="H85" s="165">
        <v>1</v>
      </c>
      <c r="I85" s="566" t="s">
        <v>276</v>
      </c>
      <c r="J85" s="567"/>
      <c r="K85" s="567"/>
      <c r="L85" s="567"/>
      <c r="M85" s="568"/>
      <c r="N85" s="166"/>
      <c r="O85" s="370">
        <f>ROUND(SUM(O82:O84)*$Q$20,2)</f>
        <v>0</v>
      </c>
      <c r="P85" s="229"/>
      <c r="R85" s="399">
        <f>O85</f>
        <v>0</v>
      </c>
      <c r="S85" s="399"/>
      <c r="T85" s="407"/>
      <c r="U85" s="407"/>
      <c r="V85" s="403"/>
      <c r="W85" s="410"/>
    </row>
    <row r="86" spans="1:23" ht="45.2" hidden="1" customHeight="1">
      <c r="A86"/>
      <c r="B86" s="207"/>
      <c r="C86" s="208">
        <f>IF(C87&gt;0,1,0)</f>
        <v>0</v>
      </c>
      <c r="D86" s="209"/>
      <c r="E86" s="578"/>
      <c r="F86" s="579"/>
      <c r="G86" s="580"/>
      <c r="H86" s="210"/>
      <c r="I86" s="581" t="s">
        <v>252</v>
      </c>
      <c r="J86" s="582"/>
      <c r="K86" s="582"/>
      <c r="L86" s="582"/>
      <c r="M86" s="583"/>
      <c r="N86" s="211"/>
      <c r="O86" s="212"/>
      <c r="P86" s="227"/>
    </row>
    <row r="87" spans="1:23" ht="45.2" hidden="1" customHeight="1">
      <c r="A87"/>
      <c r="B87" s="193"/>
      <c r="C87" s="147">
        <f>SUM('Device Equipment'!J11)</f>
        <v>0</v>
      </c>
      <c r="D87" s="162"/>
      <c r="E87" s="554">
        <v>72500</v>
      </c>
      <c r="F87" s="555"/>
      <c r="G87" s="556"/>
      <c r="H87" s="147">
        <v>1</v>
      </c>
      <c r="I87" s="557" t="str">
        <f>'Device Equipment'!K11</f>
        <v xml:space="preserve">
Retail $429.99 (less discount $150)</v>
      </c>
      <c r="J87" s="558"/>
      <c r="K87" s="558"/>
      <c r="L87" s="558"/>
      <c r="M87" s="559"/>
      <c r="N87" s="163"/>
      <c r="O87" s="194">
        <f>N87*C87</f>
        <v>0</v>
      </c>
      <c r="P87" s="227"/>
    </row>
    <row r="88" spans="1:23" ht="45.2" hidden="1" customHeight="1">
      <c r="A88"/>
      <c r="B88" s="193"/>
      <c r="C88" s="147" t="str">
        <f>IF($C$87&gt;0,C87,"0")</f>
        <v>0</v>
      </c>
      <c r="D88" s="162"/>
      <c r="E88" s="554"/>
      <c r="F88" s="555"/>
      <c r="G88" s="556"/>
      <c r="H88" s="147"/>
      <c r="I88" s="554" t="s">
        <v>267</v>
      </c>
      <c r="J88" s="555"/>
      <c r="K88" s="555"/>
      <c r="L88" s="555"/>
      <c r="M88" s="556"/>
      <c r="N88" s="163">
        <f>N89-N87</f>
        <v>0</v>
      </c>
      <c r="O88" s="194">
        <f>N88*C87</f>
        <v>0</v>
      </c>
      <c r="P88" s="227"/>
    </row>
    <row r="89" spans="1:23" ht="45.2" hidden="1" customHeight="1">
      <c r="A89"/>
      <c r="B89" s="193"/>
      <c r="C89" s="147" t="str">
        <f>IF($C$87&gt;0,C87,"0")</f>
        <v>0</v>
      </c>
      <c r="D89" s="162"/>
      <c r="E89" s="554"/>
      <c r="F89" s="555"/>
      <c r="G89" s="556"/>
      <c r="H89" s="147"/>
      <c r="I89" s="554" t="s">
        <v>56</v>
      </c>
      <c r="J89" s="555"/>
      <c r="K89" s="555"/>
      <c r="L89" s="555"/>
      <c r="M89" s="556"/>
      <c r="N89" s="163"/>
      <c r="O89" s="194">
        <f>SUM(O87:O88)</f>
        <v>0</v>
      </c>
      <c r="P89" s="227"/>
      <c r="S89" s="399">
        <f>O89</f>
        <v>0</v>
      </c>
    </row>
    <row r="90" spans="1:23" ht="45.2" hidden="1" customHeight="1">
      <c r="A90"/>
      <c r="B90" s="200"/>
      <c r="C90" s="147" t="str">
        <f>IF($C$87&gt;0,C87,"0")</f>
        <v>0</v>
      </c>
      <c r="D90" s="170"/>
      <c r="E90" s="619">
        <v>72500</v>
      </c>
      <c r="F90" s="620"/>
      <c r="G90" s="621"/>
      <c r="H90" s="171">
        <v>1</v>
      </c>
      <c r="I90" s="622" t="s">
        <v>268</v>
      </c>
      <c r="J90" s="623"/>
      <c r="K90" s="623"/>
      <c r="L90" s="623"/>
      <c r="M90" s="624"/>
      <c r="N90" s="172">
        <f>N87*$Q$20</f>
        <v>0</v>
      </c>
      <c r="O90" s="194">
        <f>O87*$Q$20</f>
        <v>0</v>
      </c>
      <c r="P90" s="227"/>
      <c r="R90" s="399">
        <f>O90</f>
        <v>0</v>
      </c>
      <c r="T90" s="407"/>
      <c r="U90" s="407"/>
    </row>
    <row r="91" spans="1:23" s="408" customFormat="1" ht="45.2" hidden="1" customHeight="1" thickBot="1">
      <c r="A91" s="167"/>
      <c r="B91" s="195"/>
      <c r="C91" s="165" t="str">
        <f>IF($C$87&gt;0,C87,"0")</f>
        <v>0</v>
      </c>
      <c r="D91" s="164"/>
      <c r="E91" s="575">
        <v>72500</v>
      </c>
      <c r="F91" s="576"/>
      <c r="G91" s="577"/>
      <c r="H91" s="165">
        <v>1</v>
      </c>
      <c r="I91" s="575" t="s">
        <v>219</v>
      </c>
      <c r="J91" s="576"/>
      <c r="K91" s="576"/>
      <c r="L91" s="576"/>
      <c r="M91" s="577"/>
      <c r="N91" s="166">
        <v>5</v>
      </c>
      <c r="O91" s="196">
        <f>N91*C87</f>
        <v>0</v>
      </c>
      <c r="P91" s="229"/>
      <c r="R91" s="399"/>
      <c r="S91" s="399">
        <f>SUM(O91)</f>
        <v>0</v>
      </c>
    </row>
    <row r="92" spans="1:23" ht="45.2" hidden="1" customHeight="1">
      <c r="A92"/>
      <c r="B92" s="198"/>
      <c r="C92" s="149">
        <f>IF(C93&gt;0,1,0)</f>
        <v>0</v>
      </c>
      <c r="D92" s="148"/>
      <c r="E92" s="560"/>
      <c r="F92" s="561"/>
      <c r="G92" s="562"/>
      <c r="H92" s="146"/>
      <c r="I92" s="563" t="s">
        <v>253</v>
      </c>
      <c r="J92" s="564"/>
      <c r="K92" s="564"/>
      <c r="L92" s="564"/>
      <c r="M92" s="565"/>
      <c r="N92" s="142"/>
      <c r="O92" s="199"/>
      <c r="P92" s="227"/>
    </row>
    <row r="93" spans="1:23" ht="45.2" hidden="1" customHeight="1">
      <c r="A93"/>
      <c r="B93" s="193"/>
      <c r="C93" s="147">
        <f>SUM('Device Equipment'!J12)</f>
        <v>0</v>
      </c>
      <c r="D93" s="162"/>
      <c r="E93" s="554">
        <v>72500</v>
      </c>
      <c r="F93" s="555"/>
      <c r="G93" s="556"/>
      <c r="H93" s="147">
        <v>1</v>
      </c>
      <c r="I93" s="557" t="str">
        <f>'Device Equipment'!K12</f>
        <v xml:space="preserve">
Retail $529.99 (less discount $150)</v>
      </c>
      <c r="J93" s="558"/>
      <c r="K93" s="558"/>
      <c r="L93" s="558"/>
      <c r="M93" s="559"/>
      <c r="N93" s="163"/>
      <c r="O93" s="194">
        <f>N93*C93</f>
        <v>0</v>
      </c>
      <c r="P93" s="227"/>
    </row>
    <row r="94" spans="1:23" ht="45.2" hidden="1" customHeight="1">
      <c r="A94"/>
      <c r="B94" s="193"/>
      <c r="C94" s="147" t="str">
        <f>IF($C$93&gt;0,C90,"0")</f>
        <v>0</v>
      </c>
      <c r="D94" s="162"/>
      <c r="E94" s="554"/>
      <c r="F94" s="555"/>
      <c r="G94" s="556"/>
      <c r="H94" s="147"/>
      <c r="I94" s="554" t="str">
        <f>"Discount Amount on "&amp;I92</f>
        <v>Discount Amount on iPad Air 2 64 GB</v>
      </c>
      <c r="J94" s="555"/>
      <c r="K94" s="555"/>
      <c r="L94" s="555"/>
      <c r="M94" s="556"/>
      <c r="N94" s="163">
        <f>N95-N93</f>
        <v>0</v>
      </c>
      <c r="O94" s="194">
        <f>N94*C93</f>
        <v>0</v>
      </c>
      <c r="P94" s="227"/>
    </row>
    <row r="95" spans="1:23" ht="45.2" hidden="1" customHeight="1">
      <c r="A95"/>
      <c r="B95" s="193"/>
      <c r="C95" s="147" t="str">
        <f>IF($C$93&gt;0,C93,"0")</f>
        <v>0</v>
      </c>
      <c r="D95" s="162"/>
      <c r="E95" s="554"/>
      <c r="F95" s="555"/>
      <c r="G95" s="556"/>
      <c r="H95" s="147"/>
      <c r="I95" s="554" t="s">
        <v>56</v>
      </c>
      <c r="J95" s="555"/>
      <c r="K95" s="555"/>
      <c r="L95" s="555"/>
      <c r="M95" s="556"/>
      <c r="N95" s="163"/>
      <c r="O95" s="194">
        <f>SUM(O93:O94)</f>
        <v>0</v>
      </c>
      <c r="P95" s="227"/>
      <c r="S95" s="399">
        <f>O95</f>
        <v>0</v>
      </c>
    </row>
    <row r="96" spans="1:23" ht="45.2" hidden="1" customHeight="1">
      <c r="A96"/>
      <c r="B96" s="193"/>
      <c r="C96" s="147" t="str">
        <f>IF($C$93&gt;0,C93,"0")</f>
        <v>0</v>
      </c>
      <c r="D96" s="162"/>
      <c r="E96" s="554">
        <v>72500</v>
      </c>
      <c r="F96" s="555"/>
      <c r="G96" s="556"/>
      <c r="H96" s="147">
        <v>1</v>
      </c>
      <c r="I96" s="557" t="str">
        <f>"Sales Tax on "&amp;I92&amp;" (Tax code ST0)"</f>
        <v>Sales Tax on iPad Air 2 64 GB (Tax code ST0)</v>
      </c>
      <c r="J96" s="558"/>
      <c r="K96" s="558"/>
      <c r="L96" s="558"/>
      <c r="M96" s="559"/>
      <c r="N96" s="163">
        <f>N93*$Q$20</f>
        <v>0</v>
      </c>
      <c r="O96" s="194">
        <f>O93*$Q$20</f>
        <v>0</v>
      </c>
      <c r="P96" s="227"/>
      <c r="R96" s="399">
        <f>O96</f>
        <v>0</v>
      </c>
      <c r="T96" s="407"/>
      <c r="U96" s="407"/>
    </row>
    <row r="97" spans="1:23" s="408" customFormat="1" ht="45.2" hidden="1" customHeight="1">
      <c r="A97" s="167"/>
      <c r="B97" s="193"/>
      <c r="C97" s="147" t="str">
        <f>IF($C$93&gt;0,C93,"0")</f>
        <v>0</v>
      </c>
      <c r="D97" s="162"/>
      <c r="E97" s="554">
        <v>72500</v>
      </c>
      <c r="F97" s="555"/>
      <c r="G97" s="556"/>
      <c r="H97" s="147">
        <v>1</v>
      </c>
      <c r="I97" s="572" t="s">
        <v>219</v>
      </c>
      <c r="J97" s="573"/>
      <c r="K97" s="573"/>
      <c r="L97" s="573"/>
      <c r="M97" s="574"/>
      <c r="N97" s="163">
        <v>5</v>
      </c>
      <c r="O97" s="201">
        <f>N97*C93</f>
        <v>0</v>
      </c>
      <c r="P97" s="229"/>
      <c r="R97" s="399"/>
      <c r="S97" s="399">
        <f>O97</f>
        <v>0</v>
      </c>
    </row>
    <row r="98" spans="1:23" ht="45.2" hidden="1" customHeight="1">
      <c r="A98"/>
      <c r="B98" s="198"/>
      <c r="C98" s="149">
        <f>IF(C99&gt;0,1,0)</f>
        <v>0</v>
      </c>
      <c r="D98" s="148"/>
      <c r="E98" s="560"/>
      <c r="F98" s="561"/>
      <c r="G98" s="562"/>
      <c r="H98" s="146"/>
      <c r="I98" s="563" t="s">
        <v>277</v>
      </c>
      <c r="J98" s="564"/>
      <c r="K98" s="564"/>
      <c r="L98" s="564"/>
      <c r="M98" s="565"/>
      <c r="N98" s="142"/>
      <c r="O98" s="199"/>
      <c r="P98" s="227"/>
    </row>
    <row r="99" spans="1:23" ht="45.2" hidden="1" customHeight="1">
      <c r="A99"/>
      <c r="B99" s="193"/>
      <c r="C99" s="147">
        <f>SUM('Device Equipment'!J13)</f>
        <v>0</v>
      </c>
      <c r="D99" s="162"/>
      <c r="E99" s="554">
        <v>72500</v>
      </c>
      <c r="F99" s="555"/>
      <c r="G99" s="556"/>
      <c r="H99" s="147">
        <v>1</v>
      </c>
      <c r="I99" s="557" t="str">
        <f>'Device Equipment'!K13</f>
        <v xml:space="preserve">
Retail $629.99 (less discount $150)</v>
      </c>
      <c r="J99" s="558"/>
      <c r="K99" s="558"/>
      <c r="L99" s="558"/>
      <c r="M99" s="559"/>
      <c r="N99" s="163"/>
      <c r="O99" s="194">
        <f>N99*C99</f>
        <v>0</v>
      </c>
      <c r="P99" s="227"/>
    </row>
    <row r="100" spans="1:23" ht="45.2" hidden="1" customHeight="1">
      <c r="A100"/>
      <c r="B100" s="193"/>
      <c r="C100" s="147" t="str">
        <f>IF($C$99&gt;0,C99,"0")</f>
        <v>0</v>
      </c>
      <c r="D100" s="162"/>
      <c r="E100" s="554"/>
      <c r="F100" s="555"/>
      <c r="G100" s="556"/>
      <c r="H100" s="147"/>
      <c r="I100" s="554" t="str">
        <f>"Discount Amount on "&amp;I98</f>
        <v xml:space="preserve">Discount Amount on iPad Air 2 128 GB </v>
      </c>
      <c r="J100" s="555"/>
      <c r="K100" s="555"/>
      <c r="L100" s="555"/>
      <c r="M100" s="556"/>
      <c r="N100" s="163">
        <f>N101-N99</f>
        <v>0</v>
      </c>
      <c r="O100" s="194">
        <f>N100*C99</f>
        <v>0</v>
      </c>
      <c r="P100" s="227"/>
    </row>
    <row r="101" spans="1:23" ht="45.2" hidden="1" customHeight="1">
      <c r="A101"/>
      <c r="B101" s="193"/>
      <c r="C101" s="147" t="str">
        <f>IF($C$99&gt;0,C99,"0")</f>
        <v>0</v>
      </c>
      <c r="D101" s="162"/>
      <c r="E101" s="554"/>
      <c r="F101" s="555"/>
      <c r="G101" s="556"/>
      <c r="H101" s="147"/>
      <c r="I101" s="554" t="s">
        <v>56</v>
      </c>
      <c r="J101" s="555"/>
      <c r="K101" s="555"/>
      <c r="L101" s="555"/>
      <c r="M101" s="556"/>
      <c r="N101" s="163"/>
      <c r="O101" s="194">
        <f>SUM(O99:O100)</f>
        <v>0</v>
      </c>
      <c r="P101" s="227"/>
      <c r="S101" s="399">
        <f>O101</f>
        <v>0</v>
      </c>
    </row>
    <row r="102" spans="1:23" ht="45.2" hidden="1" customHeight="1">
      <c r="A102"/>
      <c r="B102" s="193"/>
      <c r="C102" s="147" t="str">
        <f>IF($C$99&gt;0,C99,"0")</f>
        <v>0</v>
      </c>
      <c r="D102" s="162"/>
      <c r="E102" s="554">
        <v>72500</v>
      </c>
      <c r="F102" s="555"/>
      <c r="G102" s="556"/>
      <c r="H102" s="147">
        <v>1</v>
      </c>
      <c r="I102" s="557" t="str">
        <f>"Sales Tax on "&amp;I98&amp;" (Tax code ST0)"</f>
        <v>Sales Tax on iPad Air 2 128 GB  (Tax code ST0)</v>
      </c>
      <c r="J102" s="558"/>
      <c r="K102" s="558"/>
      <c r="L102" s="558"/>
      <c r="M102" s="559"/>
      <c r="N102" s="163">
        <f>N99*$Q$20</f>
        <v>0</v>
      </c>
      <c r="O102" s="194">
        <f>O99*$Q$20</f>
        <v>0</v>
      </c>
      <c r="P102" s="227"/>
      <c r="R102" s="399">
        <f>O102</f>
        <v>0</v>
      </c>
      <c r="T102" s="407"/>
      <c r="U102" s="407"/>
    </row>
    <row r="103" spans="1:23" s="408" customFormat="1" ht="45.2" hidden="1" customHeight="1" thickBot="1">
      <c r="A103" s="167"/>
      <c r="B103" s="200"/>
      <c r="C103" s="171" t="str">
        <f>IF($C$99&gt;0,C99,"0")</f>
        <v>0</v>
      </c>
      <c r="D103" s="170"/>
      <c r="E103" s="619">
        <v>72500</v>
      </c>
      <c r="F103" s="620"/>
      <c r="G103" s="621"/>
      <c r="H103" s="171">
        <v>1</v>
      </c>
      <c r="I103" s="619" t="s">
        <v>219</v>
      </c>
      <c r="J103" s="620"/>
      <c r="K103" s="620"/>
      <c r="L103" s="620"/>
      <c r="M103" s="621"/>
      <c r="N103" s="172">
        <v>5</v>
      </c>
      <c r="O103" s="201">
        <f>N103*C99</f>
        <v>0</v>
      </c>
      <c r="P103" s="229"/>
      <c r="R103" s="399"/>
      <c r="S103" s="399">
        <f>O103</f>
        <v>0</v>
      </c>
    </row>
    <row r="104" spans="1:23" s="408" customFormat="1" ht="45.2" hidden="1" customHeight="1">
      <c r="A104" s="167"/>
      <c r="B104" s="202"/>
      <c r="C104" s="203">
        <f>SUM('Device Equipment'!J15)</f>
        <v>0</v>
      </c>
      <c r="D104" s="204"/>
      <c r="E104" s="618">
        <v>72500</v>
      </c>
      <c r="F104" s="613"/>
      <c r="G104" s="614"/>
      <c r="H104" s="203">
        <v>1</v>
      </c>
      <c r="I104" s="612" t="str">
        <f>'Device Equipment'!K15</f>
        <v>Vehicle Power Charger (9 ft.)</v>
      </c>
      <c r="J104" s="613"/>
      <c r="K104" s="613"/>
      <c r="L104" s="613"/>
      <c r="M104" s="614"/>
      <c r="N104" s="205">
        <f>'Device Equipment'!L15</f>
        <v>22.49</v>
      </c>
      <c r="O104" s="206">
        <f>SUM(N104)*C104</f>
        <v>0</v>
      </c>
      <c r="P104" s="229"/>
      <c r="R104" s="399"/>
      <c r="S104" s="399">
        <f>O104</f>
        <v>0</v>
      </c>
    </row>
    <row r="105" spans="1:23" s="408" customFormat="1" ht="45.2" hidden="1" customHeight="1">
      <c r="A105" s="167"/>
      <c r="B105" s="193"/>
      <c r="C105" s="168">
        <f>SUM('Device Equipment'!J16)</f>
        <v>0</v>
      </c>
      <c r="D105" s="162"/>
      <c r="E105" s="554">
        <v>72500</v>
      </c>
      <c r="F105" s="555"/>
      <c r="G105" s="556"/>
      <c r="H105" s="147">
        <v>1</v>
      </c>
      <c r="I105" s="625" t="str">
        <f>'Device Equipment'!K16</f>
        <v>iPad air 2 Smart Covers</v>
      </c>
      <c r="J105" s="573"/>
      <c r="K105" s="573"/>
      <c r="L105" s="573"/>
      <c r="M105" s="574"/>
      <c r="N105" s="169">
        <f>'Device Equipment'!L16</f>
        <v>34.979999999999997</v>
      </c>
      <c r="O105" s="194">
        <f>SUM(N105)*C105</f>
        <v>0</v>
      </c>
      <c r="P105" s="229"/>
      <c r="R105" s="409"/>
      <c r="S105" s="399">
        <f>O105</f>
        <v>0</v>
      </c>
    </row>
    <row r="106" spans="1:23" s="408" customFormat="1" ht="45.2" hidden="1" customHeight="1" thickBot="1">
      <c r="A106" s="167"/>
      <c r="B106" s="195"/>
      <c r="C106" s="165" t="str">
        <f>IF(SUM(C104:C105)&gt;0,SUM(C104:C105),"0")</f>
        <v>0</v>
      </c>
      <c r="D106" s="164"/>
      <c r="E106" s="575">
        <v>72500</v>
      </c>
      <c r="F106" s="576"/>
      <c r="G106" s="577"/>
      <c r="H106" s="165">
        <v>1</v>
      </c>
      <c r="I106" s="566" t="s">
        <v>269</v>
      </c>
      <c r="J106" s="567"/>
      <c r="K106" s="567"/>
      <c r="L106" s="567"/>
      <c r="M106" s="568"/>
      <c r="N106" s="166"/>
      <c r="O106" s="196">
        <f>SUM(O104:O105)*$Q$20</f>
        <v>0</v>
      </c>
      <c r="P106" s="229"/>
      <c r="R106" s="399">
        <f>O106</f>
        <v>0</v>
      </c>
      <c r="S106" s="399"/>
      <c r="T106" s="407"/>
      <c r="U106" s="407"/>
      <c r="V106" s="403"/>
      <c r="W106" s="410"/>
    </row>
    <row r="107" spans="1:23" ht="45.2" hidden="1" customHeight="1">
      <c r="A107"/>
      <c r="B107" s="213"/>
      <c r="C107" s="214">
        <f>IF(C108&gt;0,1,0)</f>
        <v>0</v>
      </c>
      <c r="D107" s="215"/>
      <c r="E107" s="640"/>
      <c r="F107" s="641"/>
      <c r="G107" s="642"/>
      <c r="H107" s="216"/>
      <c r="I107" s="643" t="str">
        <f>'Device Equipment'!M2</f>
        <v>Blank3</v>
      </c>
      <c r="J107" s="644"/>
      <c r="K107" s="644"/>
      <c r="L107" s="644"/>
      <c r="M107" s="645"/>
      <c r="N107" s="217"/>
      <c r="O107" s="218"/>
      <c r="P107" s="227"/>
    </row>
    <row r="108" spans="1:23" ht="45.2" hidden="1" customHeight="1">
      <c r="A108"/>
      <c r="B108" s="193"/>
      <c r="C108" s="147">
        <f>SUM('Device Equipment'!M13)</f>
        <v>0</v>
      </c>
      <c r="D108" s="162"/>
      <c r="E108" s="554">
        <v>72500</v>
      </c>
      <c r="F108" s="555"/>
      <c r="G108" s="556"/>
      <c r="H108" s="147">
        <v>1</v>
      </c>
      <c r="I108" s="557" t="str">
        <f>'Device Equipment'!N11</f>
        <v>Microsoft Surface 3 128 GB 
(Retail $649.99, less discount $100)</v>
      </c>
      <c r="J108" s="558"/>
      <c r="K108" s="558"/>
      <c r="L108" s="558"/>
      <c r="M108" s="559"/>
      <c r="N108" s="163">
        <v>649.99</v>
      </c>
      <c r="O108" s="194">
        <f>N108*C108</f>
        <v>0</v>
      </c>
      <c r="P108" s="227"/>
    </row>
    <row r="109" spans="1:23" ht="45.2" hidden="1" customHeight="1">
      <c r="A109"/>
      <c r="B109" s="193"/>
      <c r="C109" s="147" t="str">
        <f>IF($C$108&gt;0,C108,"0")</f>
        <v>0</v>
      </c>
      <c r="D109" s="162"/>
      <c r="E109" s="554"/>
      <c r="F109" s="555"/>
      <c r="G109" s="556"/>
      <c r="H109" s="147"/>
      <c r="I109" s="554" t="str">
        <f>"Discount Amount on "&amp;I107</f>
        <v>Discount Amount on Blank3</v>
      </c>
      <c r="J109" s="555"/>
      <c r="K109" s="555"/>
      <c r="L109" s="555"/>
      <c r="M109" s="556"/>
      <c r="N109" s="163">
        <f>N110-N108</f>
        <v>-100</v>
      </c>
      <c r="O109" s="194">
        <f>N109*C108</f>
        <v>0</v>
      </c>
      <c r="P109" s="227"/>
    </row>
    <row r="110" spans="1:23" ht="45.2" hidden="1" customHeight="1">
      <c r="A110"/>
      <c r="B110" s="193"/>
      <c r="C110" s="147" t="str">
        <f>IF($C$108&gt;0,C108,"0")</f>
        <v>0</v>
      </c>
      <c r="D110" s="162"/>
      <c r="E110" s="554"/>
      <c r="F110" s="555"/>
      <c r="G110" s="556"/>
      <c r="H110" s="147"/>
      <c r="I110" s="554" t="s">
        <v>56</v>
      </c>
      <c r="J110" s="555"/>
      <c r="K110" s="555"/>
      <c r="L110" s="555"/>
      <c r="M110" s="556"/>
      <c r="N110" s="163">
        <v>549.99</v>
      </c>
      <c r="O110" s="194">
        <f>SUM(O108:O109)</f>
        <v>0</v>
      </c>
      <c r="P110" s="227"/>
      <c r="S110" s="399">
        <f>O110</f>
        <v>0</v>
      </c>
    </row>
    <row r="111" spans="1:23" ht="45.2" hidden="1" customHeight="1">
      <c r="A111"/>
      <c r="B111" s="200"/>
      <c r="C111" s="147" t="str">
        <f>IF($C$108&gt;0,C108,"0")</f>
        <v>0</v>
      </c>
      <c r="D111" s="170"/>
      <c r="E111" s="619">
        <v>72500</v>
      </c>
      <c r="F111" s="620"/>
      <c r="G111" s="621"/>
      <c r="H111" s="171">
        <v>1</v>
      </c>
      <c r="I111" s="557" t="str">
        <f>"Sales Tax on "&amp;I107&amp;" (Tax code ST0)"&amp;" Total Cost $"&amp;N108</f>
        <v>Sales Tax on Blank3 (Tax code ST0) Total Cost $649.99</v>
      </c>
      <c r="J111" s="558"/>
      <c r="K111" s="558"/>
      <c r="L111" s="558"/>
      <c r="M111" s="559"/>
      <c r="N111" s="172">
        <f>N108*$Q$20</f>
        <v>61.749050000000004</v>
      </c>
      <c r="O111" s="194">
        <f>O108*$Q$20</f>
        <v>0</v>
      </c>
      <c r="P111" s="227"/>
      <c r="R111" s="399">
        <f>O111</f>
        <v>0</v>
      </c>
      <c r="T111" s="407"/>
      <c r="U111" s="407"/>
    </row>
    <row r="112" spans="1:23" s="408" customFormat="1" ht="45.2" hidden="1" customHeight="1" thickBot="1">
      <c r="A112" s="167"/>
      <c r="B112" s="200"/>
      <c r="C112" s="171" t="str">
        <f>IF($C$108&gt;0,C108,"0")</f>
        <v>0</v>
      </c>
      <c r="D112" s="170"/>
      <c r="E112" s="619">
        <v>72500</v>
      </c>
      <c r="F112" s="620"/>
      <c r="G112" s="621"/>
      <c r="H112" s="171">
        <v>1</v>
      </c>
      <c r="I112" s="619" t="s">
        <v>219</v>
      </c>
      <c r="J112" s="620"/>
      <c r="K112" s="620"/>
      <c r="L112" s="620"/>
      <c r="M112" s="621"/>
      <c r="N112" s="172">
        <v>5</v>
      </c>
      <c r="O112" s="201">
        <f>N112*C108</f>
        <v>0</v>
      </c>
      <c r="P112" s="229"/>
      <c r="R112" s="399"/>
      <c r="S112" s="399">
        <f>SUM(O112)</f>
        <v>0</v>
      </c>
    </row>
    <row r="113" spans="1:23" s="408" customFormat="1" ht="45.2" hidden="1" customHeight="1">
      <c r="A113" s="167"/>
      <c r="B113" s="202"/>
      <c r="C113" s="203">
        <f>'Device Equipment'!M15</f>
        <v>0</v>
      </c>
      <c r="D113" s="204"/>
      <c r="E113" s="646">
        <v>72500</v>
      </c>
      <c r="F113" s="646"/>
      <c r="G113" s="646"/>
      <c r="H113" s="203">
        <v>1</v>
      </c>
      <c r="I113" s="647" t="str">
        <f>'Device Equipment'!N15</f>
        <v>Additional Charging cord USB-A to USB-C</v>
      </c>
      <c r="J113" s="646"/>
      <c r="K113" s="646"/>
      <c r="L113" s="646"/>
      <c r="M113" s="646"/>
      <c r="N113" s="205">
        <f>'Device Equipment'!O15</f>
        <v>22.49</v>
      </c>
      <c r="O113" s="206">
        <f>SUM(N113)*C113</f>
        <v>0</v>
      </c>
      <c r="P113" s="229"/>
      <c r="R113" s="399"/>
      <c r="S113" s="399">
        <f>O113</f>
        <v>0</v>
      </c>
    </row>
    <row r="114" spans="1:23" s="408" customFormat="1" ht="45.2" hidden="1" customHeight="1">
      <c r="A114" s="167"/>
      <c r="B114" s="193"/>
      <c r="C114" s="147">
        <f>'Device Equipment'!M16</f>
        <v>0</v>
      </c>
      <c r="D114" s="162"/>
      <c r="E114" s="648">
        <v>72500</v>
      </c>
      <c r="F114" s="648"/>
      <c r="G114" s="648"/>
      <c r="H114" s="147">
        <v>1</v>
      </c>
      <c r="I114" s="649" t="str">
        <f>'Device Equipment'!N16</f>
        <v>Surface 3 Type Cover/Keyboard</v>
      </c>
      <c r="J114" s="648"/>
      <c r="K114" s="648"/>
      <c r="L114" s="648"/>
      <c r="M114" s="648"/>
      <c r="N114" s="163">
        <f>'Device Equipment'!O16</f>
        <v>129.99</v>
      </c>
      <c r="O114" s="194">
        <f>SUM(N114)*C114</f>
        <v>0</v>
      </c>
      <c r="P114" s="229"/>
      <c r="R114" s="409"/>
      <c r="S114" s="399">
        <f>O114</f>
        <v>0</v>
      </c>
    </row>
    <row r="115" spans="1:23" s="408" customFormat="1" ht="45.2" hidden="1" customHeight="1">
      <c r="A115" s="167"/>
      <c r="B115" s="193"/>
      <c r="C115" s="147">
        <f>'Device Equipment'!M17</f>
        <v>0</v>
      </c>
      <c r="D115" s="162"/>
      <c r="E115" s="648">
        <v>72500</v>
      </c>
      <c r="F115" s="648"/>
      <c r="G115" s="648"/>
      <c r="H115" s="147">
        <v>1</v>
      </c>
      <c r="I115" s="650" t="str">
        <f>'Device Equipment'!N17</f>
        <v>Surface 3 Pen</v>
      </c>
      <c r="J115" s="648"/>
      <c r="K115" s="648"/>
      <c r="L115" s="648"/>
      <c r="M115" s="648"/>
      <c r="N115" s="163">
        <f>'Device Equipment'!O17</f>
        <v>59.99</v>
      </c>
      <c r="O115" s="194">
        <f>SUM(N115)*C115</f>
        <v>0</v>
      </c>
      <c r="P115" s="229"/>
      <c r="R115" s="409"/>
      <c r="S115" s="399">
        <f>O115</f>
        <v>0</v>
      </c>
    </row>
    <row r="116" spans="1:23" s="408" customFormat="1" ht="45.2" hidden="1" customHeight="1" thickBot="1">
      <c r="A116" s="167"/>
      <c r="B116" s="195"/>
      <c r="C116" s="165" t="str">
        <f>IF(SUM(C113:C115)&gt;0,SUM(C113:C115),"0")</f>
        <v>0</v>
      </c>
      <c r="D116" s="164"/>
      <c r="E116" s="651">
        <v>72500</v>
      </c>
      <c r="F116" s="651"/>
      <c r="G116" s="651"/>
      <c r="H116" s="165">
        <v>1</v>
      </c>
      <c r="I116" s="652" t="str">
        <f>"Sales Tax on "&amp;I107&amp;" Accessories (Tax code ST0)"</f>
        <v>Sales Tax on Blank3 Accessories (Tax code ST0)</v>
      </c>
      <c r="J116" s="652"/>
      <c r="K116" s="652"/>
      <c r="L116" s="652"/>
      <c r="M116" s="652"/>
      <c r="N116" s="166"/>
      <c r="O116" s="196">
        <f>SUM(O113:O115)*$Q$20</f>
        <v>0</v>
      </c>
      <c r="P116" s="229"/>
      <c r="R116" s="399">
        <f>O116</f>
        <v>0</v>
      </c>
      <c r="S116" s="399"/>
      <c r="T116" s="407"/>
      <c r="U116" s="407"/>
      <c r="V116" s="403"/>
      <c r="W116" s="410"/>
    </row>
    <row r="117" spans="1:23" ht="45.2" hidden="1" customHeight="1">
      <c r="A117"/>
      <c r="B117" s="219"/>
      <c r="C117" s="220">
        <f>IF(C118&gt;0,1,0)</f>
        <v>0</v>
      </c>
      <c r="D117" s="221"/>
      <c r="E117" s="653"/>
      <c r="F117" s="654"/>
      <c r="G117" s="655"/>
      <c r="H117" s="222"/>
      <c r="I117" s="656" t="str">
        <f>'Device Equipment'!P2</f>
        <v>Blank4</v>
      </c>
      <c r="J117" s="657"/>
      <c r="K117" s="657"/>
      <c r="L117" s="657"/>
      <c r="M117" s="658"/>
      <c r="N117" s="223"/>
      <c r="O117" s="224"/>
      <c r="P117" s="227"/>
    </row>
    <row r="118" spans="1:23" ht="45.2" hidden="1" customHeight="1">
      <c r="A118"/>
      <c r="B118" s="193"/>
      <c r="C118" s="147">
        <f>'Device Equipment'!P11</f>
        <v>0</v>
      </c>
      <c r="D118" s="162"/>
      <c r="E118" s="554">
        <v>72500</v>
      </c>
      <c r="F118" s="555"/>
      <c r="G118" s="556"/>
      <c r="H118" s="147">
        <v>1</v>
      </c>
      <c r="I118" s="557" t="str">
        <f>'Device Equipment'!Q11</f>
        <v>Samsung Galaxy Tab S4  64 GB
(Retail $729.99, less discount $100)</v>
      </c>
      <c r="J118" s="558"/>
      <c r="K118" s="558"/>
      <c r="L118" s="558"/>
      <c r="M118" s="559"/>
      <c r="N118" s="163">
        <v>699.99</v>
      </c>
      <c r="O118" s="194">
        <f>N118*C118</f>
        <v>0</v>
      </c>
      <c r="P118" s="227"/>
    </row>
    <row r="119" spans="1:23" ht="45.2" hidden="1" customHeight="1">
      <c r="A119"/>
      <c r="B119" s="193"/>
      <c r="C119" s="147" t="str">
        <f>IF($C$118&gt;0,C118,"0")</f>
        <v>0</v>
      </c>
      <c r="D119" s="162"/>
      <c r="E119" s="554"/>
      <c r="F119" s="555"/>
      <c r="G119" s="556"/>
      <c r="H119" s="147"/>
      <c r="I119" s="554" t="str">
        <f>"Discount Amount on "&amp;I117</f>
        <v>Discount Amount on Blank4</v>
      </c>
      <c r="J119" s="555"/>
      <c r="K119" s="555"/>
      <c r="L119" s="555"/>
      <c r="M119" s="556"/>
      <c r="N119" s="163">
        <f>N120-N118</f>
        <v>-100</v>
      </c>
      <c r="O119" s="194">
        <f>N119*C118</f>
        <v>0</v>
      </c>
      <c r="P119" s="227"/>
    </row>
    <row r="120" spans="1:23" ht="45.2" hidden="1" customHeight="1">
      <c r="A120"/>
      <c r="B120" s="193"/>
      <c r="C120" s="147" t="str">
        <f>IF($C$118&gt;0,C118,"0")</f>
        <v>0</v>
      </c>
      <c r="D120" s="162"/>
      <c r="E120" s="554"/>
      <c r="F120" s="555"/>
      <c r="G120" s="556"/>
      <c r="H120" s="147"/>
      <c r="I120" s="554" t="s">
        <v>56</v>
      </c>
      <c r="J120" s="555"/>
      <c r="K120" s="555"/>
      <c r="L120" s="555"/>
      <c r="M120" s="556"/>
      <c r="N120" s="163">
        <v>599.99</v>
      </c>
      <c r="O120" s="194">
        <f>SUM(O118:O119)</f>
        <v>0</v>
      </c>
      <c r="P120" s="227"/>
      <c r="S120" s="399">
        <f>O120</f>
        <v>0</v>
      </c>
    </row>
    <row r="121" spans="1:23" ht="45.2" hidden="1" customHeight="1">
      <c r="A121"/>
      <c r="B121" s="200"/>
      <c r="C121" s="147" t="str">
        <f>IF($C$118&gt;0,C118,"0")</f>
        <v>0</v>
      </c>
      <c r="D121" s="170"/>
      <c r="E121" s="619">
        <v>72500</v>
      </c>
      <c r="F121" s="620"/>
      <c r="G121" s="621"/>
      <c r="H121" s="171">
        <v>1</v>
      </c>
      <c r="I121" s="557" t="str">
        <f>"Sales Tax on "&amp;I117&amp;" (Tax code ST0)"&amp;" Total Cost $"&amp;N118</f>
        <v>Sales Tax on Blank4 (Tax code ST0) Total Cost $699.99</v>
      </c>
      <c r="J121" s="558"/>
      <c r="K121" s="558"/>
      <c r="L121" s="558"/>
      <c r="M121" s="559"/>
      <c r="N121" s="172">
        <f>N118*$Q$20</f>
        <v>66.499049999999997</v>
      </c>
      <c r="O121" s="194">
        <f>O118*$Q$20</f>
        <v>0</v>
      </c>
      <c r="P121" s="227"/>
      <c r="R121" s="399">
        <f>O121</f>
        <v>0</v>
      </c>
      <c r="T121" s="407"/>
      <c r="U121" s="407"/>
    </row>
    <row r="122" spans="1:23" s="408" customFormat="1" ht="45.2" hidden="1" customHeight="1" thickBot="1">
      <c r="A122" s="167"/>
      <c r="B122" s="200"/>
      <c r="C122" s="171" t="str">
        <f>IF($C$118&gt;0,C118,"0")</f>
        <v>0</v>
      </c>
      <c r="D122" s="170"/>
      <c r="E122" s="619">
        <v>72500</v>
      </c>
      <c r="F122" s="620"/>
      <c r="G122" s="621"/>
      <c r="H122" s="171">
        <v>1</v>
      </c>
      <c r="I122" s="619" t="s">
        <v>219</v>
      </c>
      <c r="J122" s="620"/>
      <c r="K122" s="620"/>
      <c r="L122" s="620"/>
      <c r="M122" s="621"/>
      <c r="N122" s="172">
        <v>5</v>
      </c>
      <c r="O122" s="201">
        <f>N122*C118</f>
        <v>0</v>
      </c>
      <c r="P122" s="229"/>
      <c r="R122" s="399"/>
      <c r="S122" s="399">
        <f>SUM(O122)</f>
        <v>0</v>
      </c>
    </row>
    <row r="123" spans="1:23" s="408" customFormat="1" ht="45.2" hidden="1" customHeight="1">
      <c r="A123" s="167"/>
      <c r="B123" s="202"/>
      <c r="C123" s="203">
        <f>SUM('Device Equipment'!P15)</f>
        <v>0</v>
      </c>
      <c r="D123" s="204"/>
      <c r="E123" s="646">
        <v>72500</v>
      </c>
      <c r="F123" s="646"/>
      <c r="G123" s="646"/>
      <c r="H123" s="203">
        <v>1</v>
      </c>
      <c r="I123" s="647" t="str">
        <f>'Device Equipment'!Q15</f>
        <v>Vehicle Power Charger</v>
      </c>
      <c r="J123" s="646"/>
      <c r="K123" s="646"/>
      <c r="L123" s="646"/>
      <c r="M123" s="646"/>
      <c r="N123" s="205">
        <f>'Device Equipment'!R15</f>
        <v>22.49</v>
      </c>
      <c r="O123" s="206">
        <f>SUM(N123)*C123</f>
        <v>0</v>
      </c>
      <c r="P123" s="229"/>
      <c r="R123" s="399"/>
      <c r="S123" s="399">
        <f>O123</f>
        <v>0</v>
      </c>
    </row>
    <row r="124" spans="1:23" s="408" customFormat="1" ht="45.2" hidden="1" customHeight="1">
      <c r="A124" s="167"/>
      <c r="B124" s="193"/>
      <c r="C124" s="147">
        <f>SUM('Device Equipment'!P16)</f>
        <v>0</v>
      </c>
      <c r="D124" s="162"/>
      <c r="E124" s="648">
        <v>72500</v>
      </c>
      <c r="F124" s="648"/>
      <c r="G124" s="648"/>
      <c r="H124" s="147">
        <v>1</v>
      </c>
      <c r="I124" s="649" t="str">
        <f>'Device Equipment'!Q16</f>
        <v>Samsung Tab S2 Cover/Keyboard</v>
      </c>
      <c r="J124" s="648"/>
      <c r="K124" s="648"/>
      <c r="L124" s="648"/>
      <c r="M124" s="648"/>
      <c r="N124" s="163">
        <f>'Device Equipment'!R16</f>
        <v>99.99</v>
      </c>
      <c r="O124" s="194">
        <f>SUM(N124)*C124</f>
        <v>0</v>
      </c>
      <c r="P124" s="229"/>
      <c r="R124" s="409"/>
      <c r="S124" s="399">
        <f>O124</f>
        <v>0</v>
      </c>
    </row>
    <row r="125" spans="1:23" s="408" customFormat="1" ht="45.2" hidden="1" customHeight="1" thickBot="1">
      <c r="A125" s="167"/>
      <c r="B125" s="195"/>
      <c r="C125" s="165" t="str">
        <f>IF(SUM(C123:C124)&gt;0,SUM(C123:C124),"0")</f>
        <v>0</v>
      </c>
      <c r="D125" s="164"/>
      <c r="E125" s="651">
        <v>72500</v>
      </c>
      <c r="F125" s="651"/>
      <c r="G125" s="651"/>
      <c r="H125" s="165">
        <v>1</v>
      </c>
      <c r="I125" s="652" t="str">
        <f>"Sales Tax on "&amp;I117&amp;" Accessories (Tax code ST0)"</f>
        <v>Sales Tax on Blank4 Accessories (Tax code ST0)</v>
      </c>
      <c r="J125" s="652"/>
      <c r="K125" s="652"/>
      <c r="L125" s="652"/>
      <c r="M125" s="652"/>
      <c r="N125" s="166"/>
      <c r="O125" s="196">
        <f>SUM(O123:O124)*$Q$20</f>
        <v>0</v>
      </c>
      <c r="P125" s="229"/>
      <c r="R125" s="399">
        <f>O125</f>
        <v>0</v>
      </c>
      <c r="S125" s="399"/>
      <c r="T125" s="407"/>
      <c r="U125" s="407"/>
      <c r="V125" s="403"/>
      <c r="W125" s="410"/>
    </row>
    <row r="126" spans="1:23" ht="45.2" customHeight="1">
      <c r="A126"/>
      <c r="B126" s="174"/>
      <c r="C126" s="174"/>
      <c r="D126" s="174"/>
      <c r="E126" s="174"/>
      <c r="F126" s="174"/>
      <c r="G126" s="174"/>
      <c r="H126" s="174"/>
      <c r="I126" s="174"/>
      <c r="J126" s="174"/>
      <c r="K126" s="174"/>
      <c r="L126" s="174"/>
      <c r="M126" s="175"/>
      <c r="N126" s="192" t="s">
        <v>216</v>
      </c>
      <c r="O126" s="169">
        <f>O45+O47+O60+O61+O62+O67+O69+O82+O83+O84</f>
        <v>0</v>
      </c>
      <c r="P126" s="227"/>
      <c r="R126" s="411"/>
      <c r="S126" s="411">
        <f>SUM(S21:S125)</f>
        <v>0</v>
      </c>
      <c r="T126" s="412" t="s">
        <v>331</v>
      </c>
    </row>
    <row r="127" spans="1:23" ht="45.2" customHeight="1">
      <c r="A127"/>
      <c r="B127" s="609" t="s">
        <v>57</v>
      </c>
      <c r="C127" s="609"/>
      <c r="D127"/>
      <c r="E127"/>
      <c r="F127"/>
      <c r="G127"/>
      <c r="H127"/>
      <c r="I127"/>
      <c r="J127"/>
      <c r="K127"/>
      <c r="L127"/>
      <c r="M127"/>
      <c r="N127" s="173" t="s">
        <v>58</v>
      </c>
      <c r="O127" s="169">
        <f>O46+O63+O68+O85</f>
        <v>0</v>
      </c>
      <c r="P127" s="227"/>
      <c r="R127" s="411">
        <f>SUM(R2:R125)</f>
        <v>0</v>
      </c>
      <c r="S127" s="411"/>
      <c r="T127" s="412" t="s">
        <v>257</v>
      </c>
    </row>
    <row r="128" spans="1:23" ht="45.2" customHeight="1">
      <c r="A128"/>
      <c r="B128"/>
      <c r="C128" s="174"/>
      <c r="D128" s="174"/>
      <c r="E128" s="174"/>
      <c r="F128" s="174"/>
      <c r="G128" s="174"/>
      <c r="H128"/>
      <c r="I128" s="174"/>
      <c r="J128" s="174"/>
      <c r="K128" s="174"/>
      <c r="L128" s="174"/>
      <c r="M128" s="175"/>
      <c r="N128" s="173" t="s">
        <v>59</v>
      </c>
      <c r="O128" s="163"/>
      <c r="P128" s="227"/>
      <c r="R128" s="411">
        <f>O128</f>
        <v>0</v>
      </c>
      <c r="S128" s="411"/>
      <c r="T128" s="412" t="s">
        <v>332</v>
      </c>
    </row>
    <row r="129" spans="1:20" ht="45.2" customHeight="1" thickBot="1">
      <c r="A129"/>
      <c r="B129" s="176"/>
      <c r="C129" s="610" t="s">
        <v>60</v>
      </c>
      <c r="D129" s="610"/>
      <c r="E129" s="610"/>
      <c r="F129" s="610"/>
      <c r="G129" s="610"/>
      <c r="H129" s="176"/>
      <c r="I129" s="610" t="s">
        <v>60</v>
      </c>
      <c r="J129" s="610"/>
      <c r="K129" s="610"/>
      <c r="L129" s="610"/>
      <c r="M129" s="610"/>
      <c r="N129" s="177" t="s">
        <v>61</v>
      </c>
      <c r="O129" s="178">
        <f>O126+O127</f>
        <v>0</v>
      </c>
      <c r="P129" s="227"/>
      <c r="R129" s="411">
        <f>SUM(R126:S128)</f>
        <v>0</v>
      </c>
      <c r="S129" s="411"/>
      <c r="T129" s="412" t="s">
        <v>333</v>
      </c>
    </row>
    <row r="130" spans="1:20" ht="15.75" thickTop="1">
      <c r="A130"/>
      <c r="B130" s="611" t="s">
        <v>62</v>
      </c>
      <c r="C130" s="611"/>
      <c r="D130" s="611"/>
      <c r="E130" s="611"/>
      <c r="F130" s="611"/>
      <c r="G130" s="611"/>
      <c r="H130" s="611"/>
      <c r="I130" s="611"/>
      <c r="J130" s="611"/>
      <c r="K130" s="611"/>
      <c r="L130" s="603" t="s">
        <v>63</v>
      </c>
      <c r="M130" s="603"/>
      <c r="N130" s="603"/>
      <c r="O130" s="603"/>
      <c r="P130" s="227"/>
    </row>
    <row r="131" spans="1:20" ht="25.5" customHeight="1">
      <c r="A131"/>
      <c r="B131" s="604" t="s">
        <v>64</v>
      </c>
      <c r="C131" s="604"/>
      <c r="D131" s="604"/>
      <c r="E131" s="604"/>
      <c r="F131" s="604"/>
      <c r="G131" s="604"/>
      <c r="H131" s="604"/>
      <c r="I131" s="604"/>
      <c r="J131" s="604"/>
      <c r="K131" s="179"/>
      <c r="L131" s="180" t="s">
        <v>65</v>
      </c>
      <c r="M131"/>
      <c r="N131"/>
      <c r="O131"/>
      <c r="P131" s="227"/>
    </row>
    <row r="132" spans="1:20" ht="25.5" customHeight="1">
      <c r="A132"/>
      <c r="B132" s="608" t="s">
        <v>66</v>
      </c>
      <c r="C132" s="608"/>
      <c r="D132" s="608"/>
      <c r="E132" s="608"/>
      <c r="F132" s="608" t="s">
        <v>67</v>
      </c>
      <c r="G132" s="608"/>
      <c r="H132" s="608"/>
      <c r="I132" s="608" t="s">
        <v>68</v>
      </c>
      <c r="J132" s="608"/>
      <c r="K132" s="181"/>
      <c r="L132" t="s">
        <v>69</v>
      </c>
      <c r="M132"/>
      <c r="N132"/>
      <c r="O132"/>
      <c r="P132" s="227"/>
    </row>
    <row r="133" spans="1:20" ht="12.75" customHeight="1">
      <c r="A133"/>
      <c r="B133" s="604" t="s">
        <v>70</v>
      </c>
      <c r="C133" s="604"/>
      <c r="D133" s="604"/>
      <c r="E133" s="604"/>
      <c r="F133" s="604"/>
      <c r="G133" s="604"/>
      <c r="H133" s="604"/>
      <c r="I133" t="s">
        <v>71</v>
      </c>
      <c r="J133"/>
      <c r="K133" s="179"/>
      <c r="L133"/>
      <c r="M133"/>
      <c r="N133"/>
      <c r="O133"/>
      <c r="P133" s="227"/>
    </row>
    <row r="134" spans="1:20" ht="25.5" customHeight="1">
      <c r="A134"/>
      <c r="B134" s="605" t="s">
        <v>373</v>
      </c>
      <c r="C134" s="604"/>
      <c r="D134" s="604"/>
      <c r="E134" s="604"/>
      <c r="F134" s="604"/>
      <c r="G134" s="605" t="s">
        <v>374</v>
      </c>
      <c r="H134" s="604"/>
      <c r="I134" s="604"/>
      <c r="J134" s="604"/>
      <c r="K134" s="179"/>
      <c r="L134"/>
      <c r="M134" s="182"/>
      <c r="N134" t="s">
        <v>72</v>
      </c>
      <c r="O134"/>
      <c r="P134" s="227"/>
    </row>
    <row r="135" spans="1:20">
      <c r="A135"/>
      <c r="B135"/>
      <c r="C135"/>
      <c r="D135"/>
      <c r="E135"/>
      <c r="F135"/>
      <c r="G135"/>
      <c r="H135"/>
      <c r="I135"/>
      <c r="J135"/>
      <c r="K135" s="179"/>
      <c r="L135" s="63" t="s">
        <v>73</v>
      </c>
      <c r="M135"/>
      <c r="N135"/>
      <c r="O135"/>
      <c r="P135" s="227"/>
    </row>
    <row r="136" spans="1:20">
      <c r="A136"/>
      <c r="B136" s="606" t="s">
        <v>375</v>
      </c>
      <c r="C136" s="606"/>
      <c r="D136" s="606"/>
      <c r="E136" s="606"/>
      <c r="F136" s="606"/>
      <c r="G136" s="606"/>
      <c r="H136" s="606"/>
      <c r="I136" s="606"/>
      <c r="J136" s="606"/>
      <c r="K136" s="179"/>
      <c r="L136" s="183" t="s">
        <v>74</v>
      </c>
      <c r="M136"/>
      <c r="N136" t="s">
        <v>75</v>
      </c>
      <c r="O136"/>
      <c r="P136" s="227"/>
    </row>
    <row r="137" spans="1:20">
      <c r="A137"/>
      <c r="B137"/>
      <c r="C137"/>
      <c r="D137"/>
      <c r="E137"/>
      <c r="F137"/>
      <c r="G137"/>
      <c r="H137"/>
      <c r="I137"/>
      <c r="J137"/>
      <c r="K137" s="179"/>
      <c r="L137" s="183"/>
      <c r="M137"/>
      <c r="N137" t="s">
        <v>76</v>
      </c>
      <c r="O137"/>
      <c r="P137" s="227"/>
    </row>
    <row r="138" spans="1:20">
      <c r="A138"/>
      <c r="B138" s="604" t="s">
        <v>77</v>
      </c>
      <c r="C138" s="604"/>
      <c r="D138" s="604"/>
      <c r="E138" s="604"/>
      <c r="F138" s="604"/>
      <c r="G138" s="604"/>
      <c r="H138" s="604"/>
      <c r="I138" s="604"/>
      <c r="J138" s="604"/>
      <c r="K138" s="179"/>
      <c r="L138" s="183"/>
      <c r="M138"/>
      <c r="N138" t="s">
        <v>78</v>
      </c>
      <c r="O138"/>
      <c r="P138" s="227"/>
    </row>
    <row r="139" spans="1:20">
      <c r="A139"/>
      <c r="B139"/>
      <c r="C139"/>
      <c r="D139"/>
      <c r="E139"/>
      <c r="F139"/>
      <c r="G139"/>
      <c r="H139"/>
      <c r="I139"/>
      <c r="J139"/>
      <c r="K139" s="179"/>
      <c r="L139" s="184" t="s">
        <v>61</v>
      </c>
      <c r="M139"/>
      <c r="N139" t="s">
        <v>78</v>
      </c>
      <c r="O139"/>
      <c r="P139" s="227"/>
    </row>
    <row r="140" spans="1:20">
      <c r="A140"/>
      <c r="B140"/>
      <c r="C140"/>
      <c r="D140"/>
      <c r="E140"/>
      <c r="F140"/>
      <c r="G140"/>
      <c r="H140"/>
      <c r="I140"/>
      <c r="J140"/>
      <c r="K140" s="179"/>
      <c r="L140"/>
      <c r="M140"/>
      <c r="N140"/>
      <c r="O140"/>
      <c r="P140" s="227"/>
    </row>
    <row r="143" spans="1:20">
      <c r="I143" s="186"/>
    </row>
  </sheetData>
  <sheetProtection algorithmName="SHA-512" hashValue="CgFxSxf8d5kt2RE4b1fFyvzYqCbJySNNNN84bBZkD+hHHO7Kg7gJcuEwRuWCCi43IpjXujAwi1kdDJRqubbPoA==" saltValue="fzHZW9cppKSR12NirbIKIg==" spinCount="100000" sheet="1" selectLockedCells="1" selectUnlockedCells="1"/>
  <autoFilter ref="B20:O139" xr:uid="{00000000-0009-0000-0000-000006000000}">
    <filterColumn colId="3" showButton="0"/>
    <filterColumn colId="4" showButton="0"/>
    <filterColumn colId="7" showButton="0"/>
    <filterColumn colId="8" showButton="0"/>
    <filterColumn colId="9" showButton="0"/>
    <filterColumn colId="10" showButton="0"/>
  </autoFilter>
  <mergeCells count="255">
    <mergeCell ref="E77:G77"/>
    <mergeCell ref="I42:M42"/>
    <mergeCell ref="I56:M56"/>
    <mergeCell ref="E56:G56"/>
    <mergeCell ref="E55:G55"/>
    <mergeCell ref="E54:G54"/>
    <mergeCell ref="I54:M54"/>
    <mergeCell ref="I43:M43"/>
    <mergeCell ref="E47:G47"/>
    <mergeCell ref="I47:M47"/>
    <mergeCell ref="E46:G46"/>
    <mergeCell ref="I63:M63"/>
    <mergeCell ref="E63:G63"/>
    <mergeCell ref="I61:M61"/>
    <mergeCell ref="E61:G61"/>
    <mergeCell ref="E48:G48"/>
    <mergeCell ref="I48:M48"/>
    <mergeCell ref="E51:G51"/>
    <mergeCell ref="I55:M55"/>
    <mergeCell ref="I52:M52"/>
    <mergeCell ref="E53:G53"/>
    <mergeCell ref="I53:M53"/>
    <mergeCell ref="I51:M51"/>
    <mergeCell ref="E76:G76"/>
    <mergeCell ref="D13:G13"/>
    <mergeCell ref="K14:O14"/>
    <mergeCell ref="D8:G8"/>
    <mergeCell ref="D9:G9"/>
    <mergeCell ref="K9:L9"/>
    <mergeCell ref="D10:G10"/>
    <mergeCell ref="K10:L10"/>
    <mergeCell ref="K11:L11"/>
    <mergeCell ref="I8:J8"/>
    <mergeCell ref="E124:G124"/>
    <mergeCell ref="I124:M124"/>
    <mergeCell ref="E125:G125"/>
    <mergeCell ref="I125:M125"/>
    <mergeCell ref="E121:G121"/>
    <mergeCell ref="I121:M121"/>
    <mergeCell ref="E122:G122"/>
    <mergeCell ref="I122:M122"/>
    <mergeCell ref="E123:G123"/>
    <mergeCell ref="I123:M123"/>
    <mergeCell ref="E118:G118"/>
    <mergeCell ref="I118:M118"/>
    <mergeCell ref="E119:G119"/>
    <mergeCell ref="I119:M119"/>
    <mergeCell ref="E120:G120"/>
    <mergeCell ref="I120:M120"/>
    <mergeCell ref="E115:G115"/>
    <mergeCell ref="I115:M115"/>
    <mergeCell ref="E116:G116"/>
    <mergeCell ref="I116:M116"/>
    <mergeCell ref="E117:G117"/>
    <mergeCell ref="I117:M117"/>
    <mergeCell ref="E112:G112"/>
    <mergeCell ref="I112:M112"/>
    <mergeCell ref="E113:G113"/>
    <mergeCell ref="I113:M113"/>
    <mergeCell ref="E114:G114"/>
    <mergeCell ref="I114:M114"/>
    <mergeCell ref="E109:G109"/>
    <mergeCell ref="I109:M109"/>
    <mergeCell ref="E110:G110"/>
    <mergeCell ref="I110:M110"/>
    <mergeCell ref="E111:G111"/>
    <mergeCell ref="I111:M111"/>
    <mergeCell ref="I108:M108"/>
    <mergeCell ref="E82:G82"/>
    <mergeCell ref="I82:M82"/>
    <mergeCell ref="E83:G83"/>
    <mergeCell ref="I83:M83"/>
    <mergeCell ref="E91:G91"/>
    <mergeCell ref="I91:M91"/>
    <mergeCell ref="I93:M93"/>
    <mergeCell ref="E105:G105"/>
    <mergeCell ref="I105:M105"/>
    <mergeCell ref="I100:M100"/>
    <mergeCell ref="E102:G102"/>
    <mergeCell ref="I102:M102"/>
    <mergeCell ref="E107:G107"/>
    <mergeCell ref="I107:M107"/>
    <mergeCell ref="E103:G103"/>
    <mergeCell ref="I103:M103"/>
    <mergeCell ref="E88:G88"/>
    <mergeCell ref="I88:M88"/>
    <mergeCell ref="I87:M87"/>
    <mergeCell ref="I84:M84"/>
    <mergeCell ref="I76:M76"/>
    <mergeCell ref="I67:M67"/>
    <mergeCell ref="E68:G68"/>
    <mergeCell ref="I68:M68"/>
    <mergeCell ref="I57:M57"/>
    <mergeCell ref="E58:G58"/>
    <mergeCell ref="E70:G70"/>
    <mergeCell ref="I70:M70"/>
    <mergeCell ref="E67:G67"/>
    <mergeCell ref="E64:G64"/>
    <mergeCell ref="I64:M64"/>
    <mergeCell ref="E65:G65"/>
    <mergeCell ref="I65:M65"/>
    <mergeCell ref="I69:M69"/>
    <mergeCell ref="E62:G62"/>
    <mergeCell ref="I62:M62"/>
    <mergeCell ref="E60:G60"/>
    <mergeCell ref="E39:G39"/>
    <mergeCell ref="E43:G43"/>
    <mergeCell ref="I45:M45"/>
    <mergeCell ref="I29:M29"/>
    <mergeCell ref="E34:G34"/>
    <mergeCell ref="E35:G35"/>
    <mergeCell ref="E31:G31"/>
    <mergeCell ref="I31:M31"/>
    <mergeCell ref="E32:G32"/>
    <mergeCell ref="I32:M32"/>
    <mergeCell ref="E33:G33"/>
    <mergeCell ref="I41:M41"/>
    <mergeCell ref="I33:M33"/>
    <mergeCell ref="E44:G44"/>
    <mergeCell ref="I44:M44"/>
    <mergeCell ref="I40:M40"/>
    <mergeCell ref="E40:G40"/>
    <mergeCell ref="E37:G37"/>
    <mergeCell ref="E42:G42"/>
    <mergeCell ref="E41:G41"/>
    <mergeCell ref="I27:M27"/>
    <mergeCell ref="E30:G30"/>
    <mergeCell ref="I30:M30"/>
    <mergeCell ref="I35:M35"/>
    <mergeCell ref="E28:G28"/>
    <mergeCell ref="E26:G26"/>
    <mergeCell ref="I36:M36"/>
    <mergeCell ref="I34:M34"/>
    <mergeCell ref="I26:M26"/>
    <mergeCell ref="I28:M28"/>
    <mergeCell ref="E29:G29"/>
    <mergeCell ref="E36:G36"/>
    <mergeCell ref="E20:G20"/>
    <mergeCell ref="I20:M20"/>
    <mergeCell ref="E24:G24"/>
    <mergeCell ref="E108:G108"/>
    <mergeCell ref="E104:G104"/>
    <mergeCell ref="I104:M104"/>
    <mergeCell ref="I22:M22"/>
    <mergeCell ref="E23:G23"/>
    <mergeCell ref="I39:M39"/>
    <mergeCell ref="I23:M23"/>
    <mergeCell ref="E90:G90"/>
    <mergeCell ref="I90:M90"/>
    <mergeCell ref="E81:G81"/>
    <mergeCell ref="E49:G49"/>
    <mergeCell ref="I49:M49"/>
    <mergeCell ref="E50:G50"/>
    <mergeCell ref="I50:M50"/>
    <mergeCell ref="E59:G59"/>
    <mergeCell ref="E57:G57"/>
    <mergeCell ref="E99:G99"/>
    <mergeCell ref="I37:M37"/>
    <mergeCell ref="E38:G38"/>
    <mergeCell ref="I38:M38"/>
    <mergeCell ref="E27:G27"/>
    <mergeCell ref="L130:O130"/>
    <mergeCell ref="B131:J131"/>
    <mergeCell ref="B138:J138"/>
    <mergeCell ref="B133:H133"/>
    <mergeCell ref="B134:F134"/>
    <mergeCell ref="G134:J134"/>
    <mergeCell ref="B136:J136"/>
    <mergeCell ref="M7:O7"/>
    <mergeCell ref="B132:E132"/>
    <mergeCell ref="F132:H132"/>
    <mergeCell ref="I132:J132"/>
    <mergeCell ref="B127:C127"/>
    <mergeCell ref="C129:G129"/>
    <mergeCell ref="I129:M129"/>
    <mergeCell ref="B130:K130"/>
    <mergeCell ref="E106:G106"/>
    <mergeCell ref="I106:M106"/>
    <mergeCell ref="I58:M58"/>
    <mergeCell ref="M13:O13"/>
    <mergeCell ref="E52:G52"/>
    <mergeCell ref="E45:G45"/>
    <mergeCell ref="I46:M46"/>
    <mergeCell ref="I59:M59"/>
    <mergeCell ref="I60:M60"/>
    <mergeCell ref="B2:E2"/>
    <mergeCell ref="F2:M2"/>
    <mergeCell ref="F3:M3"/>
    <mergeCell ref="G6:I6"/>
    <mergeCell ref="C6:D6"/>
    <mergeCell ref="B7:H7"/>
    <mergeCell ref="I7:L7"/>
    <mergeCell ref="M10:O10"/>
    <mergeCell ref="E25:G25"/>
    <mergeCell ref="I25:M25"/>
    <mergeCell ref="B15:O15"/>
    <mergeCell ref="E21:G21"/>
    <mergeCell ref="K8:M8"/>
    <mergeCell ref="I13:L13"/>
    <mergeCell ref="M9:O9"/>
    <mergeCell ref="I21:M21"/>
    <mergeCell ref="E22:G22"/>
    <mergeCell ref="D12:E12"/>
    <mergeCell ref="D14:E14"/>
    <mergeCell ref="D11:E11"/>
    <mergeCell ref="I24:M24"/>
    <mergeCell ref="E16:F16"/>
    <mergeCell ref="I14:J14"/>
    <mergeCell ref="E17:F17"/>
    <mergeCell ref="I80:M80"/>
    <mergeCell ref="E101:G101"/>
    <mergeCell ref="I101:M101"/>
    <mergeCell ref="I96:M96"/>
    <mergeCell ref="E100:G100"/>
    <mergeCell ref="E98:G98"/>
    <mergeCell ref="I98:M98"/>
    <mergeCell ref="E95:G95"/>
    <mergeCell ref="I95:M95"/>
    <mergeCell ref="I99:M99"/>
    <mergeCell ref="E93:G93"/>
    <mergeCell ref="E94:G94"/>
    <mergeCell ref="E89:G89"/>
    <mergeCell ref="I89:M89"/>
    <mergeCell ref="E96:G96"/>
    <mergeCell ref="E97:G97"/>
    <mergeCell ref="I97:M97"/>
    <mergeCell ref="E87:G87"/>
    <mergeCell ref="E86:G86"/>
    <mergeCell ref="I86:M86"/>
    <mergeCell ref="I94:M94"/>
    <mergeCell ref="E84:G84"/>
    <mergeCell ref="E79:G79"/>
    <mergeCell ref="E66:G66"/>
    <mergeCell ref="I66:M66"/>
    <mergeCell ref="E74:G74"/>
    <mergeCell ref="I77:M77"/>
    <mergeCell ref="I78:M78"/>
    <mergeCell ref="E92:G92"/>
    <mergeCell ref="I92:M92"/>
    <mergeCell ref="I79:M79"/>
    <mergeCell ref="I85:M85"/>
    <mergeCell ref="E80:G80"/>
    <mergeCell ref="I81:M81"/>
    <mergeCell ref="I72:M72"/>
    <mergeCell ref="E73:G73"/>
    <mergeCell ref="I73:M73"/>
    <mergeCell ref="I74:M74"/>
    <mergeCell ref="E75:G75"/>
    <mergeCell ref="I75:M75"/>
    <mergeCell ref="E78:G78"/>
    <mergeCell ref="E85:G85"/>
    <mergeCell ref="E71:G71"/>
    <mergeCell ref="I71:M71"/>
    <mergeCell ref="E72:G72"/>
    <mergeCell ref="E69:G69"/>
  </mergeCells>
  <phoneticPr fontId="2" type="noConversion"/>
  <dataValidations disablePrompts="1" count="1">
    <dataValidation type="list" allowBlank="1" showInputMessage="1" showErrorMessage="1" sqref="K8:M8" xr:uid="{00000000-0002-0000-0600-000000000000}">
      <formula1>$U$7:$U$10</formula1>
    </dataValidation>
  </dataValidations>
  <printOptions horizontalCentered="1"/>
  <pageMargins left="0.27" right="0.17" top="0.38" bottom="0.5" header="0.38" footer="0.5"/>
  <pageSetup scale="31" fitToHeight="14" orientation="portrait" r:id="rId1"/>
  <headerFooter alignWithMargins="0"/>
  <ignoredErrors>
    <ignoredError sqref="B18:I19 B17:E17 G17:I1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P53"/>
  <sheetViews>
    <sheetView zoomScaleNormal="100" workbookViewId="0">
      <selection sqref="A1:XFD1048576"/>
    </sheetView>
  </sheetViews>
  <sheetFormatPr defaultColWidth="9.140625" defaultRowHeight="12.75"/>
  <cols>
    <col min="1" max="1" width="17.42578125" style="435" bestFit="1" customWidth="1"/>
    <col min="2" max="2" width="13.5703125" style="435" customWidth="1"/>
    <col min="3" max="4" width="9.140625" style="435"/>
    <col min="5" max="5" width="12.5703125" style="435" customWidth="1"/>
    <col min="6" max="6" width="13.140625" style="435" customWidth="1"/>
    <col min="7" max="7" width="12" style="435" customWidth="1"/>
    <col min="8" max="8" width="8" style="435" customWidth="1"/>
    <col min="9" max="15" width="9.140625" style="435"/>
    <col min="16" max="16" width="9.42578125" style="435" bestFit="1" customWidth="1"/>
    <col min="17" max="16384" width="9.140625" style="435"/>
  </cols>
  <sheetData>
    <row r="2" spans="1:8" s="430" customFormat="1" ht="20.25">
      <c r="A2" s="345"/>
      <c r="B2" s="430" t="s">
        <v>24</v>
      </c>
    </row>
    <row r="3" spans="1:8" s="167" customFormat="1" ht="15.75">
      <c r="B3" s="570" t="s">
        <v>376</v>
      </c>
      <c r="C3" s="570"/>
      <c r="D3" s="570"/>
      <c r="E3" s="570"/>
      <c r="F3" s="570"/>
      <c r="G3" s="570"/>
    </row>
    <row r="4" spans="1:8" s="167" customFormat="1" ht="15.75">
      <c r="B4" s="570" t="s">
        <v>261</v>
      </c>
      <c r="C4" s="570"/>
      <c r="D4" s="570"/>
      <c r="E4" s="570"/>
      <c r="F4" s="570"/>
      <c r="G4" s="570"/>
    </row>
    <row r="5" spans="1:8" s="167" customFormat="1" ht="15.75">
      <c r="B5" s="570" t="s">
        <v>262</v>
      </c>
      <c r="C5" s="570"/>
      <c r="D5" s="570"/>
      <c r="E5" s="570"/>
      <c r="F5" s="570"/>
      <c r="G5" s="570"/>
    </row>
    <row r="6" spans="1:8" s="167" customFormat="1" ht="15.75">
      <c r="B6" s="570" t="s">
        <v>178</v>
      </c>
      <c r="C6" s="570"/>
      <c r="D6" s="570"/>
      <c r="E6" s="570"/>
      <c r="F6" s="570"/>
      <c r="G6" s="570"/>
    </row>
    <row r="7" spans="1:8" s="167" customFormat="1" ht="15.75">
      <c r="A7" s="431"/>
      <c r="B7" s="691" t="s">
        <v>179</v>
      </c>
      <c r="C7" s="691"/>
      <c r="D7" s="691"/>
      <c r="E7" s="691"/>
      <c r="F7" s="691"/>
      <c r="G7" s="691"/>
      <c r="H7" s="431"/>
    </row>
    <row r="8" spans="1:8" s="433" customFormat="1">
      <c r="A8" s="432"/>
      <c r="B8" s="432"/>
      <c r="C8" s="432"/>
      <c r="D8" s="432"/>
      <c r="E8" s="432"/>
      <c r="F8" s="432"/>
      <c r="G8" s="432"/>
      <c r="H8" s="432"/>
    </row>
    <row r="9" spans="1:8" s="167" customFormat="1" ht="15.75">
      <c r="A9" s="431"/>
      <c r="B9" s="691" t="s">
        <v>99</v>
      </c>
      <c r="C9" s="691"/>
      <c r="D9" s="691"/>
      <c r="E9" s="691"/>
      <c r="F9" s="691"/>
      <c r="G9" s="691"/>
      <c r="H9" s="431"/>
    </row>
    <row r="10" spans="1:8">
      <c r="A10" s="434"/>
      <c r="B10" s="434"/>
      <c r="C10" s="434"/>
      <c r="D10" s="434"/>
      <c r="E10" s="434"/>
      <c r="F10" s="434"/>
      <c r="G10" s="434"/>
      <c r="H10" s="434"/>
    </row>
    <row r="11" spans="1:8">
      <c r="A11" s="434"/>
      <c r="B11" s="434" t="s">
        <v>100</v>
      </c>
      <c r="C11" s="434"/>
      <c r="D11" s="434"/>
      <c r="E11" s="434"/>
      <c r="F11" s="434"/>
      <c r="G11" s="434"/>
      <c r="H11" s="434"/>
    </row>
    <row r="12" spans="1:8" ht="25.5" customHeight="1">
      <c r="A12" s="436"/>
      <c r="B12" s="437" t="s">
        <v>2</v>
      </c>
      <c r="C12" s="692" t="s">
        <v>111</v>
      </c>
      <c r="D12" s="693"/>
      <c r="E12" s="693"/>
      <c r="F12" s="693"/>
      <c r="G12" s="694"/>
      <c r="H12" s="436"/>
    </row>
    <row r="13" spans="1:8" ht="15.75" customHeight="1">
      <c r="B13" s="147">
        <f>'Device Equipment'!D11</f>
        <v>0</v>
      </c>
      <c r="C13" s="688" t="str">
        <f>'Device Equipment'!D2</f>
        <v xml:space="preserve">Apple iPad Pro 13-inch (M4) 256GB </v>
      </c>
      <c r="D13" s="689"/>
      <c r="E13" s="689"/>
      <c r="F13" s="689"/>
      <c r="G13" s="690"/>
    </row>
    <row r="14" spans="1:8" ht="15.75" customHeight="1">
      <c r="B14" s="147">
        <f>'Device Equipment'!D15</f>
        <v>0</v>
      </c>
      <c r="C14" s="685" t="str">
        <f>'Device Equipment'!E15</f>
        <v>Pencil Pro</v>
      </c>
      <c r="D14" s="686"/>
      <c r="E14" s="686"/>
      <c r="F14" s="686"/>
      <c r="G14" s="687"/>
    </row>
    <row r="15" spans="1:8" ht="15.75" customHeight="1">
      <c r="B15" s="147">
        <f>'Device Equipment'!D16</f>
        <v>0</v>
      </c>
      <c r="C15" s="685" t="str">
        <f>'Device Equipment'!E16</f>
        <v>Smart Folio for iPad Pro 13-inch (M4)</v>
      </c>
      <c r="D15" s="686"/>
      <c r="E15" s="686"/>
      <c r="F15" s="686"/>
      <c r="G15" s="687"/>
    </row>
    <row r="16" spans="1:8" ht="15.75" customHeight="1">
      <c r="B16" s="147">
        <f>'Device Equipment'!D17</f>
        <v>0</v>
      </c>
      <c r="C16" s="685" t="str">
        <f>'Device Equipment'!E17</f>
        <v>Magic Keyboard for iPad Pro 13-inch (M4)</v>
      </c>
      <c r="D16" s="686"/>
      <c r="E16" s="686"/>
      <c r="F16" s="686"/>
      <c r="G16" s="687"/>
    </row>
    <row r="17" spans="2:7" ht="15.75">
      <c r="B17" s="147">
        <f>'Device Equipment'!G11</f>
        <v>0</v>
      </c>
      <c r="C17" s="688" t="str">
        <f>'Device Equipment'!G2</f>
        <v xml:space="preserve">Apple iPad Pro 11-inch (M4) 256GB </v>
      </c>
      <c r="D17" s="689"/>
      <c r="E17" s="689"/>
      <c r="F17" s="689"/>
      <c r="G17" s="690"/>
    </row>
    <row r="18" spans="2:7" ht="15.75">
      <c r="B18" s="147">
        <f>'Device Equipment'!G15</f>
        <v>0</v>
      </c>
      <c r="C18" s="685" t="str">
        <f>'Device Equipment'!H15</f>
        <v>Pencil Pro</v>
      </c>
      <c r="D18" s="686"/>
      <c r="E18" s="686"/>
      <c r="F18" s="686"/>
      <c r="G18" s="687"/>
    </row>
    <row r="19" spans="2:7" ht="15.75" customHeight="1">
      <c r="B19" s="147">
        <f>'Device Equipment'!G16</f>
        <v>0</v>
      </c>
      <c r="C19" s="685" t="str">
        <f>'Device Equipment'!H16</f>
        <v>Smart Folio for iPad Pro 11-inch (M4)</v>
      </c>
      <c r="D19" s="686"/>
      <c r="E19" s="686"/>
      <c r="F19" s="686"/>
      <c r="G19" s="687"/>
    </row>
    <row r="20" spans="2:7" ht="15.75" customHeight="1">
      <c r="B20" s="147">
        <f>'Device Equipment'!G17</f>
        <v>0</v>
      </c>
      <c r="C20" s="685" t="str">
        <f>'Device Equipment'!H17</f>
        <v>Magic Keyboard for iPad Pro 11-inch (M4)</v>
      </c>
      <c r="D20" s="686"/>
      <c r="E20" s="686"/>
      <c r="F20" s="686"/>
      <c r="G20" s="687"/>
    </row>
    <row r="21" spans="2:7" ht="15.75" hidden="1">
      <c r="B21" s="147">
        <f>'Device Equipment'!A13</f>
        <v>0</v>
      </c>
      <c r="C21" s="685"/>
      <c r="D21" s="686"/>
      <c r="E21" s="686"/>
      <c r="F21" s="686"/>
      <c r="G21" s="687"/>
    </row>
    <row r="22" spans="2:7" ht="15.75" hidden="1">
      <c r="B22" s="147">
        <f>'Device Equipment'!A15</f>
        <v>0</v>
      </c>
      <c r="C22" s="678"/>
      <c r="D22" s="679"/>
      <c r="E22" s="679"/>
      <c r="F22" s="679"/>
      <c r="G22" s="680"/>
    </row>
    <row r="23" spans="2:7" ht="15.75" hidden="1" customHeight="1">
      <c r="B23" s="147">
        <f>'Device Equipment'!A16</f>
        <v>0</v>
      </c>
      <c r="C23" s="678"/>
      <c r="D23" s="679"/>
      <c r="E23" s="679"/>
      <c r="F23" s="679"/>
      <c r="G23" s="680"/>
    </row>
    <row r="24" spans="2:7" ht="15.75" hidden="1" customHeight="1">
      <c r="B24" s="147"/>
      <c r="C24" s="678"/>
      <c r="D24" s="679"/>
      <c r="E24" s="679"/>
      <c r="F24" s="679"/>
      <c r="G24" s="680"/>
    </row>
    <row r="25" spans="2:7" ht="15.75" hidden="1">
      <c r="B25" s="147">
        <f>'Device Equipment'!D12</f>
        <v>0</v>
      </c>
      <c r="C25" s="681"/>
      <c r="D25" s="682"/>
      <c r="E25" s="682"/>
      <c r="F25" s="682"/>
      <c r="G25" s="683"/>
    </row>
    <row r="26" spans="2:7" ht="15.75" hidden="1" customHeight="1">
      <c r="B26" s="147">
        <f>'Device Equipment'!D13</f>
        <v>0</v>
      </c>
      <c r="C26" s="681"/>
      <c r="D26" s="682"/>
      <c r="E26" s="682"/>
      <c r="F26" s="682"/>
      <c r="G26" s="683"/>
    </row>
    <row r="27" spans="2:7" ht="15.75" hidden="1" customHeight="1">
      <c r="B27" s="147">
        <v>0</v>
      </c>
      <c r="C27" s="681"/>
      <c r="D27" s="682"/>
      <c r="E27" s="682"/>
      <c r="F27" s="682"/>
      <c r="G27" s="683"/>
    </row>
    <row r="28" spans="2:7" ht="15.75" hidden="1" customHeight="1">
      <c r="B28" s="147">
        <v>0</v>
      </c>
      <c r="C28" s="681"/>
      <c r="D28" s="682"/>
      <c r="E28" s="682"/>
      <c r="F28" s="682"/>
      <c r="G28" s="683"/>
    </row>
    <row r="29" spans="2:7" ht="15.75" hidden="1">
      <c r="B29" s="147">
        <f>'Device Equipment'!G12</f>
        <v>0</v>
      </c>
      <c r="C29" s="681"/>
      <c r="D29" s="682"/>
      <c r="E29" s="682"/>
      <c r="F29" s="682"/>
      <c r="G29" s="683"/>
    </row>
    <row r="30" spans="2:7" ht="15.75" hidden="1" customHeight="1">
      <c r="B30" s="147">
        <f>'Device Equipment'!G13</f>
        <v>0</v>
      </c>
      <c r="C30" s="681"/>
      <c r="D30" s="682"/>
      <c r="E30" s="682"/>
      <c r="F30" s="682"/>
      <c r="G30" s="683"/>
    </row>
    <row r="31" spans="2:7" ht="15.75" hidden="1">
      <c r="B31" s="147">
        <v>0</v>
      </c>
      <c r="C31" s="678"/>
      <c r="D31" s="679"/>
      <c r="E31" s="679"/>
      <c r="F31" s="679"/>
      <c r="G31" s="680"/>
    </row>
    <row r="32" spans="2:7" ht="15.95" hidden="1" customHeight="1">
      <c r="B32" s="147">
        <v>0</v>
      </c>
      <c r="C32" s="678"/>
      <c r="D32" s="679"/>
      <c r="E32" s="679"/>
      <c r="F32" s="679"/>
      <c r="G32" s="680"/>
    </row>
    <row r="33" spans="1:16" ht="15.95" hidden="1" customHeight="1">
      <c r="B33" s="147">
        <f>'Device Equipment'!J11</f>
        <v>0</v>
      </c>
      <c r="C33" s="681"/>
      <c r="D33" s="682"/>
      <c r="E33" s="682"/>
      <c r="F33" s="682"/>
      <c r="G33" s="683"/>
    </row>
    <row r="34" spans="1:16" ht="15.75" hidden="1" customHeight="1">
      <c r="B34" s="147">
        <f>'Device Equipment'!J12</f>
        <v>0</v>
      </c>
      <c r="C34" s="681"/>
      <c r="D34" s="682"/>
      <c r="E34" s="682"/>
      <c r="F34" s="682"/>
      <c r="G34" s="683"/>
    </row>
    <row r="35" spans="1:16" ht="15.75" hidden="1" customHeight="1">
      <c r="B35" s="147">
        <f>'Device Equipment'!J13</f>
        <v>0</v>
      </c>
      <c r="C35" s="681"/>
      <c r="D35" s="682"/>
      <c r="E35" s="682"/>
      <c r="F35" s="682"/>
      <c r="G35" s="683"/>
    </row>
    <row r="36" spans="1:16" ht="15.75" hidden="1">
      <c r="B36" s="147">
        <f>'Device Equipment'!J15</f>
        <v>0</v>
      </c>
      <c r="C36" s="678"/>
      <c r="D36" s="679"/>
      <c r="E36" s="679"/>
      <c r="F36" s="679"/>
      <c r="G36" s="680"/>
    </row>
    <row r="37" spans="1:16" ht="15.75" hidden="1" customHeight="1">
      <c r="B37" s="147">
        <f>'Device Equipment'!J16</f>
        <v>0</v>
      </c>
      <c r="C37" s="678"/>
      <c r="D37" s="679"/>
      <c r="E37" s="679"/>
      <c r="F37" s="679"/>
      <c r="G37" s="680"/>
    </row>
    <row r="38" spans="1:16" ht="15.75" hidden="1" customHeight="1">
      <c r="B38" s="147">
        <f>'Device Equipment'!M13</f>
        <v>0</v>
      </c>
      <c r="C38" s="681"/>
      <c r="D38" s="682"/>
      <c r="E38" s="682"/>
      <c r="F38" s="682"/>
      <c r="G38" s="683"/>
    </row>
    <row r="39" spans="1:16" ht="15.75" hidden="1" customHeight="1">
      <c r="B39" s="147">
        <f>'Device Equipment'!M15</f>
        <v>0</v>
      </c>
      <c r="C39" s="678"/>
      <c r="D39" s="679"/>
      <c r="E39" s="679"/>
      <c r="F39" s="679"/>
      <c r="G39" s="680"/>
    </row>
    <row r="40" spans="1:16" ht="15.75" hidden="1" customHeight="1">
      <c r="B40" s="147">
        <f>'Device Equipment'!M16</f>
        <v>0</v>
      </c>
      <c r="C40" s="678"/>
      <c r="D40" s="679"/>
      <c r="E40" s="679"/>
      <c r="F40" s="679"/>
      <c r="G40" s="680"/>
    </row>
    <row r="41" spans="1:16" ht="15.75" hidden="1" customHeight="1">
      <c r="B41" s="147">
        <f>'Device Equipment'!P12</f>
        <v>0</v>
      </c>
      <c r="C41" s="681"/>
      <c r="D41" s="682"/>
      <c r="E41" s="682"/>
      <c r="F41" s="682"/>
      <c r="G41" s="683"/>
    </row>
    <row r="42" spans="1:16" ht="15.75" hidden="1" customHeight="1">
      <c r="B42" s="147">
        <f>'Device Equipment'!P15</f>
        <v>0</v>
      </c>
      <c r="C42" s="678"/>
      <c r="D42" s="679"/>
      <c r="E42" s="679"/>
      <c r="F42" s="679"/>
      <c r="G42" s="680"/>
    </row>
    <row r="43" spans="1:16" ht="15.75" hidden="1" customHeight="1">
      <c r="B43" s="147">
        <f>'Device Equipment'!P16</f>
        <v>0</v>
      </c>
      <c r="C43" s="678"/>
      <c r="D43" s="679"/>
      <c r="E43" s="679"/>
      <c r="F43" s="679"/>
      <c r="G43" s="680"/>
    </row>
    <row r="44" spans="1:16" ht="24" customHeight="1">
      <c r="A44" s="438" t="s">
        <v>101</v>
      </c>
      <c r="B44" s="684">
        <f>('User Information'!F4)</f>
        <v>0</v>
      </c>
      <c r="C44" s="684"/>
      <c r="D44" s="684"/>
      <c r="E44" s="438"/>
      <c r="F44" s="438" t="s">
        <v>102</v>
      </c>
      <c r="G44" s="440">
        <f>('User Information'!F6)</f>
        <v>0</v>
      </c>
    </row>
    <row r="45" spans="1:16" ht="24" customHeight="1">
      <c r="A45" s="438" t="s">
        <v>263</v>
      </c>
      <c r="B45" s="439">
        <f>'Equipment Funding'!G4</f>
        <v>0</v>
      </c>
      <c r="D45" s="438"/>
      <c r="E45" s="438" t="s">
        <v>128</v>
      </c>
      <c r="F45" s="675">
        <f>('User Information'!AE11)</f>
        <v>0</v>
      </c>
      <c r="G45" s="675"/>
    </row>
    <row r="46" spans="1:16" ht="24" customHeight="1">
      <c r="A46" s="438" t="s">
        <v>103</v>
      </c>
      <c r="B46" s="441"/>
      <c r="C46" s="441"/>
      <c r="D46" s="442"/>
      <c r="E46" s="438" t="s">
        <v>104</v>
      </c>
      <c r="F46" s="442"/>
      <c r="G46" s="441"/>
    </row>
    <row r="47" spans="1:16" ht="24" customHeight="1">
      <c r="A47" s="438" t="s">
        <v>105</v>
      </c>
      <c r="B47" s="443"/>
      <c r="D47" s="438" t="s">
        <v>106</v>
      </c>
      <c r="E47" s="442"/>
      <c r="F47" s="438" t="s">
        <v>107</v>
      </c>
      <c r="G47" s="443"/>
    </row>
    <row r="48" spans="1:16" ht="24" customHeight="1">
      <c r="A48" s="438" t="s">
        <v>143</v>
      </c>
      <c r="B48" s="675"/>
      <c r="C48" s="675"/>
      <c r="D48" s="675"/>
      <c r="E48" s="438" t="s">
        <v>144</v>
      </c>
      <c r="F48" s="675"/>
      <c r="G48" s="675"/>
      <c r="P48" s="444"/>
    </row>
    <row r="49" spans="1:16" ht="13.5" thickBot="1"/>
    <row r="50" spans="1:16" ht="45.75" customHeight="1">
      <c r="A50" s="445" t="s">
        <v>154</v>
      </c>
      <c r="B50" s="674" t="s">
        <v>220</v>
      </c>
      <c r="C50" s="674"/>
      <c r="D50" s="674"/>
      <c r="E50" s="674"/>
      <c r="F50" s="674"/>
      <c r="G50" s="674"/>
      <c r="H50" s="446"/>
      <c r="P50" s="435">
        <f>SUM('User Information'!Z6)</f>
        <v>0</v>
      </c>
    </row>
    <row r="51" spans="1:16" ht="21.2" customHeight="1">
      <c r="A51" s="447"/>
      <c r="B51" s="677">
        <f>('User Information'!AJ11)+26</f>
        <v>26</v>
      </c>
      <c r="C51" s="677"/>
      <c r="D51" s="677"/>
      <c r="E51" s="677"/>
      <c r="F51" s="677"/>
      <c r="G51" s="677"/>
      <c r="H51" s="448"/>
    </row>
    <row r="52" spans="1:16" ht="39.200000000000003" customHeight="1">
      <c r="A52" s="449"/>
      <c r="B52" s="676" t="s">
        <v>221</v>
      </c>
      <c r="C52" s="676"/>
      <c r="D52" s="676"/>
      <c r="E52" s="676"/>
      <c r="F52" s="676"/>
      <c r="G52" s="676"/>
      <c r="H52" s="448"/>
    </row>
    <row r="53" spans="1:16" ht="21.2" customHeight="1" thickBot="1">
      <c r="A53" s="450"/>
      <c r="B53" s="673">
        <f>B51</f>
        <v>26</v>
      </c>
      <c r="C53" s="673"/>
      <c r="D53" s="673"/>
      <c r="E53" s="673"/>
      <c r="F53" s="673"/>
      <c r="G53" s="673"/>
      <c r="H53" s="451"/>
    </row>
  </sheetData>
  <sheetProtection algorithmName="SHA-512" hashValue="bmwUIHoG+yoYmllk1Q8gWUa5f2SWABUvOhldFJOfwJz+zjberljFiJFh8Y8tdXvPYlvpV/G4JTPsBeH5OndMww==" saltValue="X4tZghwpzoevBv0dXlEOIg==" spinCount="100000" sheet="1" selectLockedCells="1" selectUnlockedCells="1"/>
  <autoFilter ref="B12:B47" xr:uid="{00000000-0009-0000-0000-000007000000}"/>
  <mergeCells count="46">
    <mergeCell ref="B3:G3"/>
    <mergeCell ref="B7:G7"/>
    <mergeCell ref="B9:G9"/>
    <mergeCell ref="C14:G14"/>
    <mergeCell ref="C15:G15"/>
    <mergeCell ref="C12:G12"/>
    <mergeCell ref="B4:G4"/>
    <mergeCell ref="C13:G13"/>
    <mergeCell ref="B6:G6"/>
    <mergeCell ref="B5:G5"/>
    <mergeCell ref="C16:G16"/>
    <mergeCell ref="C17:G17"/>
    <mergeCell ref="C36:G36"/>
    <mergeCell ref="C27:G27"/>
    <mergeCell ref="C18:G18"/>
    <mergeCell ref="C21:G21"/>
    <mergeCell ref="C30:G30"/>
    <mergeCell ref="C20:G20"/>
    <mergeCell ref="C34:G34"/>
    <mergeCell ref="C33:G33"/>
    <mergeCell ref="C23:G23"/>
    <mergeCell ref="C24:G24"/>
    <mergeCell ref="C29:G29"/>
    <mergeCell ref="C19:G19"/>
    <mergeCell ref="F45:G45"/>
    <mergeCell ref="C22:G22"/>
    <mergeCell ref="C28:G28"/>
    <mergeCell ref="C25:G25"/>
    <mergeCell ref="C26:G26"/>
    <mergeCell ref="C32:G32"/>
    <mergeCell ref="B44:D44"/>
    <mergeCell ref="C31:G31"/>
    <mergeCell ref="C37:G37"/>
    <mergeCell ref="C38:G38"/>
    <mergeCell ref="C35:G35"/>
    <mergeCell ref="C39:G39"/>
    <mergeCell ref="C40:G40"/>
    <mergeCell ref="C41:G41"/>
    <mergeCell ref="C42:G42"/>
    <mergeCell ref="C43:G43"/>
    <mergeCell ref="B53:G53"/>
    <mergeCell ref="B50:G50"/>
    <mergeCell ref="B48:D48"/>
    <mergeCell ref="B52:G52"/>
    <mergeCell ref="B51:G51"/>
    <mergeCell ref="F48:G48"/>
  </mergeCells>
  <phoneticPr fontId="2" type="noConversion"/>
  <printOptions horizontalCentered="1"/>
  <pageMargins left="0.48" right="0.48" top="0.5" bottom="0.52"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I D A A B Q S w M E F A A C A A g A 0 H K a 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0 H K a 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y m l S 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D Q c p p U I D g f Z 6 Q A A A D 1 A A A A E g A A A A A A A A A A A A A A A A A A A A A A Q 2 9 u Z m l n L 1 B h Y 2 t h Z 2 U u e G 1 s U E s B A i 0 A F A A C A A g A 0 H K a V A / K 6 a u k A A A A 6 Q A A A B M A A A A A A A A A A A A A A A A A 8 A A A A F t D b 2 5 0 Z W 5 0 X 1 R 5 c G V z X S 5 4 b W x Q S w E C L Q A U A A I A C A D Q c p p U i H O k S Z w A A A D W A A A A E w A A A A A A A A A A A A A A A A D h A Q A A R m 9 y b X V s Y X M v U 2 V j d G l v b j E u b V B L B Q Y A A A A A A w A D A M I A A A D K 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Z B w A A A A A A A L c 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M V 8 y I i A v P j x F b n R y e S B U e X B l P S J G a W x s Z W R D b 2 1 w b G V 0 Z V J l c 3 V s d F R v V 2 9 y a 3 N o Z W V 0 I i B W Y W x 1 Z T 0 i b D E i I C 8 + P E V u d H J 5 I F R 5 c G U 9 I k F k Z G V k V G 9 E Y X R h T W 9 k Z W w i I F Z h b H V l P S J s M C I g L z 4 8 R W 5 0 c n k g V H l w Z T 0 i R m l s b E N v d W 5 0 I i B W Y W x 1 Z T 0 i b D Y i I C 8 + P E V u d H J 5 I F R 5 c G U 9 I k Z p b G x F c n J v c k N v Z G U i I F Z h b H V l P S J z V W 5 r b m 9 3 b i I g L z 4 8 R W 5 0 c n k g V H l w Z T 0 i R m l s b E V y c m 9 y Q 2 9 1 b n Q i I F Z h b H V l P S J s M C I g L z 4 8 R W 5 0 c n k g V H l w Z T 0 i R m l s b E x h c 3 R V c G R h d G V k I i B W Y W x 1 Z T 0 i Z D I w M j I t M D Q t M j Z U M j E 6 M j I 6 M z I u N j M x O T k 4 O V 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6 5 T 7 U 0 r w 4 k 6 d L n z L h J O 5 N w A A A A A C A A A A A A A D Z g A A w A A A A B A A A A D G V u b K E m f 0 D x N M h 9 E B y 1 J x A A A A A A S A A A C g A A A A E A A A A F z 7 Y X R A H f m g 3 A j v Q n y V J J R Q A A A A q t 8 C q + B / 1 2 k X V d O b v 4 U g U 4 i + 1 F N N X 9 m 7 H l U C W a e t L W w d U 7 t K m T a Z U d r f 8 u M x a V d g P L x E L W c N 2 u t E H A w t X A R d l Y K e 8 y g N j m r c x M t e K M R F W V I U A A A A Z O n n 6 f H 4 7 g Z E w 8 a P V f G 5 U m D s 3 X 0 = < / D a t a M a s h u p > 
</file>

<file path=customXml/itemProps1.xml><?xml version="1.0" encoding="utf-8"?>
<ds:datastoreItem xmlns:ds="http://schemas.openxmlformats.org/officeDocument/2006/customXml" ds:itemID="{4AE438BA-D6A9-4B9C-945E-762B77A8258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Instructions</vt:lpstr>
      <vt:lpstr>Data Plan</vt:lpstr>
      <vt:lpstr>Device Equipment</vt:lpstr>
      <vt:lpstr>Equipment Funding</vt:lpstr>
      <vt:lpstr>Table1</vt:lpstr>
      <vt:lpstr>User Information</vt:lpstr>
      <vt:lpstr>Request for Exceptions</vt:lpstr>
      <vt:lpstr>1</vt:lpstr>
      <vt:lpstr>2</vt:lpstr>
      <vt:lpstr>4</vt:lpstr>
      <vt:lpstr>5</vt:lpstr>
      <vt:lpstr>3</vt:lpstr>
      <vt:lpstr>AREACODES</vt:lpstr>
      <vt:lpstr>CALLPLANS</vt:lpstr>
      <vt:lpstr>'1'!Print_Area</vt:lpstr>
      <vt:lpstr>'2'!Print_Area</vt:lpstr>
      <vt:lpstr>'3'!Print_Area</vt:lpstr>
      <vt:lpstr>'4'!Print_Area</vt:lpstr>
      <vt:lpstr>'Data Plan'!Print_Area</vt:lpstr>
      <vt:lpstr>'Device Equipment'!Print_Area</vt:lpstr>
      <vt:lpstr>'Equipment Funding'!Print_Area</vt:lpstr>
      <vt:lpstr>Instructions!Print_Area</vt:lpstr>
      <vt:lpstr>'Request for Exceptions'!Print_Area</vt:lpstr>
      <vt:lpstr>'User Information'!Print_Area</vt:lpstr>
      <vt:lpstr>'1'!Print_Titles</vt:lpstr>
      <vt:lpstr>'4'!Print_Titles</vt:lpstr>
      <vt:lpstr>'Request for Exceptions'!Print_Titles</vt:lpstr>
      <vt:lpstr>'User Information'!Print_Titles</vt:lpstr>
      <vt:lpstr>TABLET</vt:lpstr>
    </vt:vector>
  </TitlesOfParts>
  <Company>LAUSD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 Rasmussen</dc:creator>
  <cp:lastModifiedBy>Cruz, Judith</cp:lastModifiedBy>
  <cp:lastPrinted>2021-01-31T08:31:12Z</cp:lastPrinted>
  <dcterms:created xsi:type="dcterms:W3CDTF">2006-02-07T22:48:20Z</dcterms:created>
  <dcterms:modified xsi:type="dcterms:W3CDTF">2024-10-25T18:22:28Z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